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8760" tabRatio="863"/>
  </bookViews>
  <sheets>
    <sheet name="C.2" sheetId="9" r:id="rId1"/>
    <sheet name="C.3" sheetId="10" r:id="rId2"/>
    <sheet name="C.4" sheetId="11" r:id="rId3"/>
    <sheet name="C.3.1" sheetId="12" r:id="rId4"/>
    <sheet name="C.4.1" sheetId="13" r:id="rId5"/>
    <sheet name="C.3.2" sheetId="14" r:id="rId6"/>
    <sheet name="C.4.2" sheetId="15" r:id="rId7"/>
    <sheet name="C.3.3" sheetId="16" r:id="rId8"/>
    <sheet name="C.4.3" sheetId="17" r:id="rId9"/>
    <sheet name="C.3.4" sheetId="18" r:id="rId10"/>
    <sheet name="C.4.4" sheetId="19" r:id="rId11"/>
    <sheet name="B.1" sheetId="1" r:id="rId12"/>
    <sheet name="B.2" sheetId="2" r:id="rId13"/>
    <sheet name="B.2.1" sheetId="3" r:id="rId14"/>
    <sheet name="B.2.2" sheetId="4" r:id="rId15"/>
    <sheet name="B.2.3" sheetId="5" r:id="rId16"/>
    <sheet name="B.2.4" sheetId="6" r:id="rId17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</definedNames>
  <calcPr calcId="145621"/>
</workbook>
</file>

<file path=xl/calcChain.xml><?xml version="1.0" encoding="utf-8"?>
<calcChain xmlns="http://schemas.openxmlformats.org/spreadsheetml/2006/main">
  <c r="I16" i="19" l="1"/>
  <c r="E16" i="19"/>
  <c r="K16" i="19"/>
  <c r="J16" i="19"/>
  <c r="G16" i="19"/>
  <c r="F16" i="19"/>
  <c r="C16" i="19"/>
  <c r="H16" i="19"/>
  <c r="D16" i="19"/>
  <c r="J8" i="19"/>
  <c r="F8" i="19"/>
  <c r="K8" i="19"/>
  <c r="H8" i="19"/>
  <c r="G8" i="19"/>
  <c r="D8" i="19"/>
  <c r="C8" i="19"/>
  <c r="I8" i="19"/>
  <c r="E8" i="19"/>
  <c r="J4" i="19"/>
  <c r="J26" i="19" s="1"/>
  <c r="F4" i="19"/>
  <c r="F26" i="19" s="1"/>
  <c r="K4" i="19"/>
  <c r="K26" i="19" s="1"/>
  <c r="H4" i="19"/>
  <c r="H26" i="19" s="1"/>
  <c r="G4" i="19"/>
  <c r="G26" i="19" s="1"/>
  <c r="D4" i="19"/>
  <c r="D26" i="19" s="1"/>
  <c r="C4" i="19"/>
  <c r="C26" i="19" s="1"/>
  <c r="I4" i="19"/>
  <c r="E4" i="19"/>
  <c r="E26" i="19" s="1"/>
  <c r="Z20" i="18"/>
  <c r="Z19" i="18"/>
  <c r="Z18" i="18"/>
  <c r="Z17" i="18"/>
  <c r="Z16" i="18"/>
  <c r="Z15" i="18"/>
  <c r="Z14" i="18"/>
  <c r="Z13" i="18"/>
  <c r="Z12" i="18"/>
  <c r="Z11" i="18"/>
  <c r="Z10" i="18"/>
  <c r="Z9" i="18"/>
  <c r="Z8" i="18"/>
  <c r="Z7" i="18"/>
  <c r="Z6" i="18"/>
  <c r="Z5" i="18"/>
  <c r="H19" i="18"/>
  <c r="D19" i="18"/>
  <c r="K19" i="18"/>
  <c r="J19" i="18"/>
  <c r="I19" i="18"/>
  <c r="G19" i="18"/>
  <c r="F19" i="18"/>
  <c r="E19" i="18"/>
  <c r="C19" i="18"/>
  <c r="Z4" i="18"/>
  <c r="K16" i="17"/>
  <c r="G16" i="17"/>
  <c r="C16" i="17"/>
  <c r="I16" i="17"/>
  <c r="H16" i="17"/>
  <c r="E16" i="17"/>
  <c r="D16" i="17"/>
  <c r="J16" i="17"/>
  <c r="F16" i="17"/>
  <c r="J8" i="17"/>
  <c r="I8" i="17"/>
  <c r="H8" i="17"/>
  <c r="F8" i="17"/>
  <c r="E8" i="17"/>
  <c r="D8" i="17"/>
  <c r="K8" i="17"/>
  <c r="G8" i="17"/>
  <c r="C8" i="17"/>
  <c r="J4" i="17"/>
  <c r="I4" i="17"/>
  <c r="H4" i="17"/>
  <c r="H26" i="17" s="1"/>
  <c r="F4" i="17"/>
  <c r="E4" i="17"/>
  <c r="D4" i="17"/>
  <c r="D26" i="17" s="1"/>
  <c r="K4" i="17"/>
  <c r="G4" i="17"/>
  <c r="G26" i="17" s="1"/>
  <c r="C4" i="17"/>
  <c r="C26" i="17" s="1"/>
  <c r="Z20" i="16"/>
  <c r="Z19" i="16"/>
  <c r="Z18" i="16"/>
  <c r="Z17" i="16"/>
  <c r="Z16" i="16"/>
  <c r="Z15" i="16"/>
  <c r="Z14" i="16"/>
  <c r="Z13" i="16"/>
  <c r="Z12" i="16"/>
  <c r="Z11" i="16"/>
  <c r="Z10" i="16"/>
  <c r="Z9" i="16"/>
  <c r="Z8" i="16"/>
  <c r="Z7" i="16"/>
  <c r="J19" i="16"/>
  <c r="F19" i="16"/>
  <c r="Z6" i="16"/>
  <c r="Z5" i="16"/>
  <c r="Z4" i="16"/>
  <c r="K19" i="16"/>
  <c r="I19" i="16"/>
  <c r="H19" i="16"/>
  <c r="G19" i="16"/>
  <c r="E19" i="16"/>
  <c r="D19" i="16"/>
  <c r="C19" i="16"/>
  <c r="J16" i="15"/>
  <c r="I16" i="15"/>
  <c r="H16" i="15"/>
  <c r="F16" i="15"/>
  <c r="E16" i="15"/>
  <c r="D16" i="15"/>
  <c r="K16" i="15"/>
  <c r="G16" i="15"/>
  <c r="C16" i="15"/>
  <c r="I8" i="15"/>
  <c r="E8" i="15"/>
  <c r="K8" i="15"/>
  <c r="J8" i="15"/>
  <c r="G8" i="15"/>
  <c r="F8" i="15"/>
  <c r="C8" i="15"/>
  <c r="H8" i="15"/>
  <c r="D8" i="15"/>
  <c r="I4" i="15"/>
  <c r="E4" i="15"/>
  <c r="K4" i="15"/>
  <c r="J4" i="15"/>
  <c r="J26" i="15" s="1"/>
  <c r="G4" i="15"/>
  <c r="F4" i="15"/>
  <c r="F26" i="15" s="1"/>
  <c r="C4" i="15"/>
  <c r="H4" i="15"/>
  <c r="D4" i="15"/>
  <c r="Z20" i="14"/>
  <c r="Z19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6" i="14"/>
  <c r="Z5" i="14"/>
  <c r="K19" i="14"/>
  <c r="J19" i="14"/>
  <c r="I19" i="14"/>
  <c r="H19" i="14"/>
  <c r="G19" i="14"/>
  <c r="F19" i="14"/>
  <c r="E19" i="14"/>
  <c r="D19" i="14"/>
  <c r="C19" i="14"/>
  <c r="Z4" i="14"/>
  <c r="K16" i="13"/>
  <c r="G16" i="13"/>
  <c r="C16" i="13"/>
  <c r="J16" i="13"/>
  <c r="H16" i="13"/>
  <c r="F16" i="13"/>
  <c r="D16" i="13"/>
  <c r="I16" i="13"/>
  <c r="E16" i="13"/>
  <c r="K8" i="13"/>
  <c r="H8" i="13"/>
  <c r="G8" i="13"/>
  <c r="D8" i="13"/>
  <c r="C8" i="13"/>
  <c r="J8" i="13"/>
  <c r="I8" i="13"/>
  <c r="F8" i="13"/>
  <c r="E8" i="13"/>
  <c r="K4" i="13"/>
  <c r="H4" i="13"/>
  <c r="H26" i="13" s="1"/>
  <c r="G4" i="13"/>
  <c r="D4" i="13"/>
  <c r="D26" i="13" s="1"/>
  <c r="C4" i="13"/>
  <c r="J4" i="13"/>
  <c r="J26" i="13" s="1"/>
  <c r="I4" i="13"/>
  <c r="I26" i="13" s="1"/>
  <c r="F4" i="13"/>
  <c r="F26" i="13" s="1"/>
  <c r="E4" i="13"/>
  <c r="E26" i="13" s="1"/>
  <c r="Z20" i="12"/>
  <c r="Z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K19" i="12"/>
  <c r="J19" i="12"/>
  <c r="I19" i="12"/>
  <c r="H19" i="12"/>
  <c r="G19" i="12"/>
  <c r="F19" i="12"/>
  <c r="E19" i="12"/>
  <c r="D19" i="12"/>
  <c r="C19" i="12"/>
  <c r="Z4" i="12"/>
  <c r="H16" i="11"/>
  <c r="D16" i="11"/>
  <c r="K16" i="11"/>
  <c r="J16" i="11"/>
  <c r="I16" i="11"/>
  <c r="G16" i="11"/>
  <c r="F16" i="11"/>
  <c r="E16" i="11"/>
  <c r="C16" i="11"/>
  <c r="J8" i="11"/>
  <c r="I8" i="11"/>
  <c r="F8" i="11"/>
  <c r="E8" i="11"/>
  <c r="K8" i="11"/>
  <c r="H8" i="11"/>
  <c r="G8" i="11"/>
  <c r="D8" i="11"/>
  <c r="C8" i="11"/>
  <c r="J4" i="11"/>
  <c r="J26" i="11" s="1"/>
  <c r="I4" i="11"/>
  <c r="I26" i="11" s="1"/>
  <c r="F4" i="11"/>
  <c r="F26" i="11" s="1"/>
  <c r="E4" i="11"/>
  <c r="E26" i="11" s="1"/>
  <c r="K4" i="11"/>
  <c r="K26" i="11" s="1"/>
  <c r="H4" i="11"/>
  <c r="H26" i="11" s="1"/>
  <c r="G4" i="11"/>
  <c r="G26" i="11" s="1"/>
  <c r="D4" i="11"/>
  <c r="D26" i="11" s="1"/>
  <c r="C4" i="11"/>
  <c r="C26" i="11" s="1"/>
  <c r="Z20" i="10"/>
  <c r="Z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K19" i="10"/>
  <c r="J19" i="10"/>
  <c r="I19" i="10"/>
  <c r="H19" i="10"/>
  <c r="G19" i="10"/>
  <c r="F19" i="10"/>
  <c r="E19" i="10"/>
  <c r="D19" i="10"/>
  <c r="C19" i="10"/>
  <c r="Z4" i="10"/>
  <c r="J4" i="9"/>
  <c r="F4" i="9"/>
  <c r="K4" i="9"/>
  <c r="G4" i="9"/>
  <c r="C4" i="9"/>
  <c r="K15" i="9"/>
  <c r="J15" i="9"/>
  <c r="I15" i="9"/>
  <c r="H15" i="9"/>
  <c r="G15" i="9"/>
  <c r="F15" i="9"/>
  <c r="E15" i="9"/>
  <c r="D15" i="9"/>
  <c r="C15" i="9"/>
  <c r="I4" i="9"/>
  <c r="E4" i="9"/>
  <c r="M81" i="6"/>
  <c r="L81" i="6"/>
  <c r="K81" i="6"/>
  <c r="J81" i="6"/>
  <c r="I81" i="6"/>
  <c r="H81" i="6"/>
  <c r="G81" i="6"/>
  <c r="F81" i="6"/>
  <c r="E81" i="6"/>
  <c r="M78" i="6"/>
  <c r="L78" i="6"/>
  <c r="K78" i="6"/>
  <c r="J78" i="6"/>
  <c r="I78" i="6"/>
  <c r="H78" i="6"/>
  <c r="G78" i="6"/>
  <c r="F78" i="6"/>
  <c r="E78" i="6"/>
  <c r="M77" i="6"/>
  <c r="L77" i="6"/>
  <c r="K77" i="6"/>
  <c r="J77" i="6"/>
  <c r="I77" i="6"/>
  <c r="H77" i="6"/>
  <c r="G77" i="6"/>
  <c r="F77" i="6"/>
  <c r="E77" i="6"/>
  <c r="M73" i="6"/>
  <c r="L73" i="6"/>
  <c r="K73" i="6"/>
  <c r="J73" i="6"/>
  <c r="I73" i="6"/>
  <c r="H73" i="6"/>
  <c r="G73" i="6"/>
  <c r="F73" i="6"/>
  <c r="E73" i="6"/>
  <c r="M68" i="6"/>
  <c r="L68" i="6"/>
  <c r="K68" i="6"/>
  <c r="J68" i="6"/>
  <c r="I68" i="6"/>
  <c r="H68" i="6"/>
  <c r="G68" i="6"/>
  <c r="F68" i="6"/>
  <c r="E68" i="6"/>
  <c r="M65" i="6"/>
  <c r="L65" i="6"/>
  <c r="K65" i="6"/>
  <c r="J65" i="6"/>
  <c r="I65" i="6"/>
  <c r="H65" i="6"/>
  <c r="G65" i="6"/>
  <c r="F65" i="6"/>
  <c r="E65" i="6"/>
  <c r="M64" i="6"/>
  <c r="L64" i="6"/>
  <c r="K64" i="6"/>
  <c r="J64" i="6"/>
  <c r="I64" i="6"/>
  <c r="H64" i="6"/>
  <c r="G64" i="6"/>
  <c r="F64" i="6"/>
  <c r="E64" i="6"/>
  <c r="K59" i="6"/>
  <c r="K51" i="6" s="1"/>
  <c r="M59" i="6"/>
  <c r="L59" i="6"/>
  <c r="J59" i="6"/>
  <c r="I59" i="6"/>
  <c r="H59" i="6"/>
  <c r="G59" i="6"/>
  <c r="F59" i="6"/>
  <c r="E59" i="6"/>
  <c r="M56" i="6"/>
  <c r="L56" i="6"/>
  <c r="K56" i="6"/>
  <c r="J56" i="6"/>
  <c r="I56" i="6"/>
  <c r="H56" i="6"/>
  <c r="G56" i="6"/>
  <c r="F56" i="6"/>
  <c r="E56" i="6"/>
  <c r="M53" i="6"/>
  <c r="L53" i="6"/>
  <c r="K53" i="6"/>
  <c r="J53" i="6"/>
  <c r="I53" i="6"/>
  <c r="H53" i="6"/>
  <c r="G53" i="6"/>
  <c r="F53" i="6"/>
  <c r="E53" i="6"/>
  <c r="M52" i="6"/>
  <c r="L52" i="6"/>
  <c r="K52" i="6"/>
  <c r="J52" i="6"/>
  <c r="I52" i="6"/>
  <c r="H52" i="6"/>
  <c r="G52" i="6"/>
  <c r="F52" i="6"/>
  <c r="E52" i="6"/>
  <c r="M51" i="6"/>
  <c r="L51" i="6"/>
  <c r="J51" i="6"/>
  <c r="I51" i="6"/>
  <c r="H51" i="6"/>
  <c r="G51" i="6"/>
  <c r="F51" i="6"/>
  <c r="E51" i="6"/>
  <c r="J47" i="6"/>
  <c r="F47" i="6"/>
  <c r="M47" i="6"/>
  <c r="L47" i="6"/>
  <c r="K47" i="6"/>
  <c r="I47" i="6"/>
  <c r="H47" i="6"/>
  <c r="G47" i="6"/>
  <c r="E47" i="6"/>
  <c r="J8" i="6"/>
  <c r="F8" i="6"/>
  <c r="M8" i="6"/>
  <c r="L8" i="6"/>
  <c r="K8" i="6"/>
  <c r="I8" i="6"/>
  <c r="H8" i="6"/>
  <c r="G8" i="6"/>
  <c r="E8" i="6"/>
  <c r="L5" i="6"/>
  <c r="L4" i="6" s="1"/>
  <c r="L92" i="6" s="1"/>
  <c r="H5" i="6"/>
  <c r="H4" i="6" s="1"/>
  <c r="H92" i="6" s="1"/>
  <c r="M5" i="6"/>
  <c r="M4" i="6" s="1"/>
  <c r="M92" i="6" s="1"/>
  <c r="K5" i="6"/>
  <c r="K4" i="6" s="1"/>
  <c r="K92" i="6" s="1"/>
  <c r="I5" i="6"/>
  <c r="I4" i="6" s="1"/>
  <c r="I92" i="6" s="1"/>
  <c r="E5" i="6"/>
  <c r="E4" i="6" s="1"/>
  <c r="E92" i="6" s="1"/>
  <c r="J5" i="6"/>
  <c r="G5" i="6"/>
  <c r="F5" i="6"/>
  <c r="G4" i="6"/>
  <c r="G92" i="6" s="1"/>
  <c r="K81" i="5"/>
  <c r="G81" i="5"/>
  <c r="L81" i="5"/>
  <c r="J81" i="5"/>
  <c r="H81" i="5"/>
  <c r="F81" i="5"/>
  <c r="M81" i="5"/>
  <c r="I81" i="5"/>
  <c r="E81" i="5"/>
  <c r="J78" i="5"/>
  <c r="J77" i="5" s="1"/>
  <c r="F78" i="5"/>
  <c r="F77" i="5" s="1"/>
  <c r="M78" i="5"/>
  <c r="M77" i="5" s="1"/>
  <c r="K78" i="5"/>
  <c r="K77" i="5" s="1"/>
  <c r="I78" i="5"/>
  <c r="I77" i="5" s="1"/>
  <c r="G78" i="5"/>
  <c r="G77" i="5" s="1"/>
  <c r="E78" i="5"/>
  <c r="E77" i="5" s="1"/>
  <c r="L78" i="5"/>
  <c r="L77" i="5" s="1"/>
  <c r="H78" i="5"/>
  <c r="H77" i="5" s="1"/>
  <c r="J73" i="5"/>
  <c r="F73" i="5"/>
  <c r="M73" i="5"/>
  <c r="K73" i="5"/>
  <c r="I73" i="5"/>
  <c r="G73" i="5"/>
  <c r="E73" i="5"/>
  <c r="L73" i="5"/>
  <c r="H73" i="5"/>
  <c r="J68" i="5"/>
  <c r="F68" i="5"/>
  <c r="M68" i="5"/>
  <c r="K68" i="5"/>
  <c r="I68" i="5"/>
  <c r="G68" i="5"/>
  <c r="E68" i="5"/>
  <c r="L68" i="5"/>
  <c r="H68" i="5"/>
  <c r="M65" i="5"/>
  <c r="I65" i="5"/>
  <c r="E65" i="5"/>
  <c r="L65" i="5"/>
  <c r="L64" i="5" s="1"/>
  <c r="J65" i="5"/>
  <c r="H65" i="5"/>
  <c r="H64" i="5" s="1"/>
  <c r="F65" i="5"/>
  <c r="K65" i="5"/>
  <c r="G65" i="5"/>
  <c r="G64" i="5" s="1"/>
  <c r="K59" i="5"/>
  <c r="G59" i="5"/>
  <c r="L59" i="5"/>
  <c r="J59" i="5"/>
  <c r="H59" i="5"/>
  <c r="F59" i="5"/>
  <c r="M59" i="5"/>
  <c r="I59" i="5"/>
  <c r="E59" i="5"/>
  <c r="J56" i="5"/>
  <c r="F56" i="5"/>
  <c r="M56" i="5"/>
  <c r="K56" i="5"/>
  <c r="I56" i="5"/>
  <c r="G56" i="5"/>
  <c r="E56" i="5"/>
  <c r="L56" i="5"/>
  <c r="H56" i="5"/>
  <c r="M53" i="5"/>
  <c r="M52" i="5" s="1"/>
  <c r="I53" i="5"/>
  <c r="I52" i="5" s="1"/>
  <c r="E53" i="5"/>
  <c r="E52" i="5" s="1"/>
  <c r="L53" i="5"/>
  <c r="L52" i="5" s="1"/>
  <c r="J53" i="5"/>
  <c r="J52" i="5" s="1"/>
  <c r="F53" i="5"/>
  <c r="F52" i="5" s="1"/>
  <c r="K53" i="5"/>
  <c r="H53" i="5"/>
  <c r="G53" i="5"/>
  <c r="G52" i="5" s="1"/>
  <c r="G51" i="5" s="1"/>
  <c r="H52" i="5"/>
  <c r="H51" i="5" s="1"/>
  <c r="J47" i="5"/>
  <c r="F47" i="5"/>
  <c r="K47" i="5"/>
  <c r="K4" i="5" s="1"/>
  <c r="G47" i="5"/>
  <c r="G4" i="5" s="1"/>
  <c r="M47" i="5"/>
  <c r="L47" i="5"/>
  <c r="I47" i="5"/>
  <c r="H47" i="5"/>
  <c r="E47" i="5"/>
  <c r="M8" i="5"/>
  <c r="I8" i="5"/>
  <c r="E8" i="5"/>
  <c r="J8" i="5"/>
  <c r="F8" i="5"/>
  <c r="L8" i="5"/>
  <c r="K8" i="5"/>
  <c r="H8" i="5"/>
  <c r="G8" i="5"/>
  <c r="L5" i="5"/>
  <c r="L4" i="5" s="1"/>
  <c r="H5" i="5"/>
  <c r="H4" i="5" s="1"/>
  <c r="H92" i="5" s="1"/>
  <c r="M5" i="5"/>
  <c r="M4" i="5" s="1"/>
  <c r="I5" i="5"/>
  <c r="I4" i="5" s="1"/>
  <c r="E5" i="5"/>
  <c r="E4" i="5" s="1"/>
  <c r="K5" i="5"/>
  <c r="J5" i="5"/>
  <c r="J4" i="5" s="1"/>
  <c r="G5" i="5"/>
  <c r="F5" i="5"/>
  <c r="F4" i="5" s="1"/>
  <c r="K81" i="4"/>
  <c r="G81" i="4"/>
  <c r="L81" i="4"/>
  <c r="H81" i="4"/>
  <c r="M81" i="4"/>
  <c r="J81" i="4"/>
  <c r="I81" i="4"/>
  <c r="F81" i="4"/>
  <c r="E81" i="4"/>
  <c r="J78" i="4"/>
  <c r="J77" i="4" s="1"/>
  <c r="F78" i="4"/>
  <c r="F77" i="4" s="1"/>
  <c r="K78" i="4"/>
  <c r="K77" i="4" s="1"/>
  <c r="G78" i="4"/>
  <c r="G77" i="4" s="1"/>
  <c r="M78" i="4"/>
  <c r="L78" i="4"/>
  <c r="L77" i="4" s="1"/>
  <c r="I78" i="4"/>
  <c r="H78" i="4"/>
  <c r="H77" i="4" s="1"/>
  <c r="E78" i="4"/>
  <c r="M77" i="4"/>
  <c r="I77" i="4"/>
  <c r="E77" i="4"/>
  <c r="J73" i="4"/>
  <c r="J51" i="4" s="1"/>
  <c r="F73" i="4"/>
  <c r="F51" i="4" s="1"/>
  <c r="K73" i="4"/>
  <c r="G73" i="4"/>
  <c r="M73" i="4"/>
  <c r="L73" i="4"/>
  <c r="I73" i="4"/>
  <c r="H73" i="4"/>
  <c r="E73" i="4"/>
  <c r="K68" i="4"/>
  <c r="K64" i="4" s="1"/>
  <c r="K51" i="4" s="1"/>
  <c r="G68" i="4"/>
  <c r="G64" i="4" s="1"/>
  <c r="G51" i="4" s="1"/>
  <c r="M68" i="4"/>
  <c r="L68" i="4"/>
  <c r="J68" i="4"/>
  <c r="I68" i="4"/>
  <c r="H68" i="4"/>
  <c r="F68" i="4"/>
  <c r="E68" i="4"/>
  <c r="M65" i="4"/>
  <c r="L65" i="4"/>
  <c r="K65" i="4"/>
  <c r="J65" i="4"/>
  <c r="I65" i="4"/>
  <c r="H65" i="4"/>
  <c r="G65" i="4"/>
  <c r="F65" i="4"/>
  <c r="E65" i="4"/>
  <c r="M64" i="4"/>
  <c r="L64" i="4"/>
  <c r="J64" i="4"/>
  <c r="I64" i="4"/>
  <c r="H64" i="4"/>
  <c r="F64" i="4"/>
  <c r="E64" i="4"/>
  <c r="M59" i="4"/>
  <c r="M51" i="4" s="1"/>
  <c r="I59" i="4"/>
  <c r="I51" i="4" s="1"/>
  <c r="E59" i="4"/>
  <c r="E51" i="4" s="1"/>
  <c r="L59" i="4"/>
  <c r="K59" i="4"/>
  <c r="J59" i="4"/>
  <c r="H59" i="4"/>
  <c r="G59" i="4"/>
  <c r="F59" i="4"/>
  <c r="L56" i="4"/>
  <c r="L52" i="4" s="1"/>
  <c r="L51" i="4" s="1"/>
  <c r="H56" i="4"/>
  <c r="H52" i="4" s="1"/>
  <c r="H51" i="4" s="1"/>
  <c r="M56" i="4"/>
  <c r="K56" i="4"/>
  <c r="J56" i="4"/>
  <c r="I56" i="4"/>
  <c r="G56" i="4"/>
  <c r="F56" i="4"/>
  <c r="E56" i="4"/>
  <c r="M53" i="4"/>
  <c r="L53" i="4"/>
  <c r="K53" i="4"/>
  <c r="J53" i="4"/>
  <c r="I53" i="4"/>
  <c r="H53" i="4"/>
  <c r="G53" i="4"/>
  <c r="F53" i="4"/>
  <c r="E53" i="4"/>
  <c r="M52" i="4"/>
  <c r="K52" i="4"/>
  <c r="J52" i="4"/>
  <c r="I52" i="4"/>
  <c r="G52" i="4"/>
  <c r="F52" i="4"/>
  <c r="E52" i="4"/>
  <c r="M47" i="4"/>
  <c r="L47" i="4"/>
  <c r="K47" i="4"/>
  <c r="J47" i="4"/>
  <c r="I47" i="4"/>
  <c r="H47" i="4"/>
  <c r="G47" i="4"/>
  <c r="F47" i="4"/>
  <c r="E47" i="4"/>
  <c r="J8" i="4"/>
  <c r="F8" i="4"/>
  <c r="M8" i="4"/>
  <c r="L8" i="4"/>
  <c r="K8" i="4"/>
  <c r="I8" i="4"/>
  <c r="H8" i="4"/>
  <c r="G8" i="4"/>
  <c r="E8" i="4"/>
  <c r="L5" i="4"/>
  <c r="L4" i="4" s="1"/>
  <c r="H5" i="4"/>
  <c r="H4" i="4" s="1"/>
  <c r="M5" i="4"/>
  <c r="M4" i="4" s="1"/>
  <c r="M92" i="4" s="1"/>
  <c r="K5" i="4"/>
  <c r="K4" i="4" s="1"/>
  <c r="K92" i="4" s="1"/>
  <c r="I5" i="4"/>
  <c r="I4" i="4" s="1"/>
  <c r="I92" i="4" s="1"/>
  <c r="G5" i="4"/>
  <c r="G4" i="4" s="1"/>
  <c r="G92" i="4" s="1"/>
  <c r="E5" i="4"/>
  <c r="E4" i="4" s="1"/>
  <c r="E92" i="4" s="1"/>
  <c r="J5" i="4"/>
  <c r="J4" i="4" s="1"/>
  <c r="J92" i="4" s="1"/>
  <c r="F5" i="4"/>
  <c r="F4" i="4" s="1"/>
  <c r="F92" i="4" s="1"/>
  <c r="K81" i="3"/>
  <c r="G81" i="3"/>
  <c r="L81" i="3"/>
  <c r="J81" i="3"/>
  <c r="H81" i="3"/>
  <c r="F81" i="3"/>
  <c r="M81" i="3"/>
  <c r="I81" i="3"/>
  <c r="E81" i="3"/>
  <c r="J78" i="3"/>
  <c r="J77" i="3" s="1"/>
  <c r="F78" i="3"/>
  <c r="F77" i="3" s="1"/>
  <c r="M78" i="3"/>
  <c r="M77" i="3" s="1"/>
  <c r="K78" i="3"/>
  <c r="K77" i="3" s="1"/>
  <c r="I78" i="3"/>
  <c r="I77" i="3" s="1"/>
  <c r="G78" i="3"/>
  <c r="G77" i="3" s="1"/>
  <c r="E78" i="3"/>
  <c r="E77" i="3" s="1"/>
  <c r="L78" i="3"/>
  <c r="L77" i="3" s="1"/>
  <c r="H78" i="3"/>
  <c r="H77" i="3" s="1"/>
  <c r="J73" i="3"/>
  <c r="F73" i="3"/>
  <c r="M73" i="3"/>
  <c r="K73" i="3"/>
  <c r="I73" i="3"/>
  <c r="G73" i="3"/>
  <c r="E73" i="3"/>
  <c r="L73" i="3"/>
  <c r="H73" i="3"/>
  <c r="J68" i="3"/>
  <c r="F68" i="3"/>
  <c r="M68" i="3"/>
  <c r="K68" i="3"/>
  <c r="I68" i="3"/>
  <c r="G68" i="3"/>
  <c r="E68" i="3"/>
  <c r="L68" i="3"/>
  <c r="H68" i="3"/>
  <c r="M65" i="3"/>
  <c r="I65" i="3"/>
  <c r="E65" i="3"/>
  <c r="L65" i="3"/>
  <c r="L64" i="3" s="1"/>
  <c r="J65" i="3"/>
  <c r="H65" i="3"/>
  <c r="H64" i="3" s="1"/>
  <c r="F65" i="3"/>
  <c r="K65" i="3"/>
  <c r="K64" i="3" s="1"/>
  <c r="G65" i="3"/>
  <c r="G64" i="3" s="1"/>
  <c r="K59" i="3"/>
  <c r="G59" i="3"/>
  <c r="L59" i="3"/>
  <c r="J59" i="3"/>
  <c r="H59" i="3"/>
  <c r="F59" i="3"/>
  <c r="M59" i="3"/>
  <c r="I59" i="3"/>
  <c r="E59" i="3"/>
  <c r="J56" i="3"/>
  <c r="M56" i="3"/>
  <c r="G56" i="3"/>
  <c r="L56" i="3"/>
  <c r="K56" i="3"/>
  <c r="H56" i="3"/>
  <c r="F56" i="3"/>
  <c r="M53" i="3"/>
  <c r="M52" i="3" s="1"/>
  <c r="K53" i="3"/>
  <c r="K52" i="3" s="1"/>
  <c r="K51" i="3" s="1"/>
  <c r="J53" i="3"/>
  <c r="J52" i="3" s="1"/>
  <c r="I53" i="3"/>
  <c r="G53" i="3"/>
  <c r="G52" i="3" s="1"/>
  <c r="G51" i="3" s="1"/>
  <c r="F53" i="3"/>
  <c r="F52" i="3" s="1"/>
  <c r="E53" i="3"/>
  <c r="L53" i="3"/>
  <c r="L52" i="3" s="1"/>
  <c r="L51" i="3" s="1"/>
  <c r="H53" i="3"/>
  <c r="H52" i="3" s="1"/>
  <c r="H51" i="3" s="1"/>
  <c r="L47" i="3"/>
  <c r="K47" i="3"/>
  <c r="K4" i="3" s="1"/>
  <c r="K92" i="3" s="1"/>
  <c r="J47" i="3"/>
  <c r="H47" i="3"/>
  <c r="G47" i="3"/>
  <c r="G4" i="3" s="1"/>
  <c r="G92" i="3" s="1"/>
  <c r="F47" i="3"/>
  <c r="M47" i="3"/>
  <c r="I47" i="3"/>
  <c r="E47" i="3"/>
  <c r="M8" i="3"/>
  <c r="J8" i="3"/>
  <c r="I8" i="3"/>
  <c r="F8" i="3"/>
  <c r="E8" i="3"/>
  <c r="L8" i="3"/>
  <c r="K8" i="3"/>
  <c r="H8" i="3"/>
  <c r="G8" i="3"/>
  <c r="L5" i="3"/>
  <c r="L4" i="3" s="1"/>
  <c r="L92" i="3" s="1"/>
  <c r="H5" i="3"/>
  <c r="H4" i="3" s="1"/>
  <c r="H92" i="3" s="1"/>
  <c r="M5" i="3"/>
  <c r="I5" i="3"/>
  <c r="E5" i="3"/>
  <c r="K5" i="3"/>
  <c r="J5" i="3"/>
  <c r="J4" i="3" s="1"/>
  <c r="G5" i="3"/>
  <c r="F5" i="3"/>
  <c r="F4" i="3" s="1"/>
  <c r="K81" i="2"/>
  <c r="G81" i="2"/>
  <c r="L81" i="2"/>
  <c r="H81" i="2"/>
  <c r="M81" i="2"/>
  <c r="J81" i="2"/>
  <c r="I81" i="2"/>
  <c r="F81" i="2"/>
  <c r="E81" i="2"/>
  <c r="J78" i="2"/>
  <c r="J77" i="2" s="1"/>
  <c r="F78" i="2"/>
  <c r="F77" i="2" s="1"/>
  <c r="K78" i="2"/>
  <c r="K77" i="2" s="1"/>
  <c r="G78" i="2"/>
  <c r="G77" i="2" s="1"/>
  <c r="M78" i="2"/>
  <c r="L78" i="2"/>
  <c r="L77" i="2" s="1"/>
  <c r="I78" i="2"/>
  <c r="H78" i="2"/>
  <c r="E78" i="2"/>
  <c r="M77" i="2"/>
  <c r="I77" i="2"/>
  <c r="E77" i="2"/>
  <c r="J73" i="2"/>
  <c r="F73" i="2"/>
  <c r="K73" i="2"/>
  <c r="G73" i="2"/>
  <c r="M73" i="2"/>
  <c r="L73" i="2"/>
  <c r="I73" i="2"/>
  <c r="H73" i="2"/>
  <c r="E73" i="2"/>
  <c r="J68" i="2"/>
  <c r="F68" i="2"/>
  <c r="K68" i="2"/>
  <c r="G68" i="2"/>
  <c r="M68" i="2"/>
  <c r="L68" i="2"/>
  <c r="I68" i="2"/>
  <c r="H68" i="2"/>
  <c r="E68" i="2"/>
  <c r="M65" i="2"/>
  <c r="M64" i="2" s="1"/>
  <c r="M51" i="2" s="1"/>
  <c r="I65" i="2"/>
  <c r="I64" i="2" s="1"/>
  <c r="I51" i="2" s="1"/>
  <c r="E65" i="2"/>
  <c r="E64" i="2" s="1"/>
  <c r="E51" i="2" s="1"/>
  <c r="J65" i="2"/>
  <c r="J64" i="2" s="1"/>
  <c r="J51" i="2" s="1"/>
  <c r="F65" i="2"/>
  <c r="F64" i="2" s="1"/>
  <c r="F51" i="2" s="1"/>
  <c r="L65" i="2"/>
  <c r="K65" i="2"/>
  <c r="K64" i="2" s="1"/>
  <c r="H65" i="2"/>
  <c r="G65" i="2"/>
  <c r="G64" i="2" s="1"/>
  <c r="L64" i="2"/>
  <c r="H64" i="2"/>
  <c r="K59" i="2"/>
  <c r="G59" i="2"/>
  <c r="L59" i="2"/>
  <c r="L51" i="2" s="1"/>
  <c r="H59" i="2"/>
  <c r="H51" i="2" s="1"/>
  <c r="M59" i="2"/>
  <c r="J59" i="2"/>
  <c r="I59" i="2"/>
  <c r="F59" i="2"/>
  <c r="E59" i="2"/>
  <c r="K56" i="2"/>
  <c r="K52" i="2" s="1"/>
  <c r="K51" i="2" s="1"/>
  <c r="G56" i="2"/>
  <c r="G52" i="2" s="1"/>
  <c r="G51" i="2" s="1"/>
  <c r="M56" i="2"/>
  <c r="L56" i="2"/>
  <c r="J56" i="2"/>
  <c r="I56" i="2"/>
  <c r="H56" i="2"/>
  <c r="F56" i="2"/>
  <c r="E56" i="2"/>
  <c r="M53" i="2"/>
  <c r="L53" i="2"/>
  <c r="K53" i="2"/>
  <c r="J53" i="2"/>
  <c r="I53" i="2"/>
  <c r="H53" i="2"/>
  <c r="G53" i="2"/>
  <c r="F53" i="2"/>
  <c r="E53" i="2"/>
  <c r="M52" i="2"/>
  <c r="L52" i="2"/>
  <c r="J52" i="2"/>
  <c r="I52" i="2"/>
  <c r="H52" i="2"/>
  <c r="F52" i="2"/>
  <c r="E52" i="2"/>
  <c r="M47" i="2"/>
  <c r="L47" i="2"/>
  <c r="K47" i="2"/>
  <c r="J47" i="2"/>
  <c r="I47" i="2"/>
  <c r="H47" i="2"/>
  <c r="G47" i="2"/>
  <c r="F47" i="2"/>
  <c r="E47" i="2"/>
  <c r="J8" i="2"/>
  <c r="F8" i="2"/>
  <c r="M8" i="2"/>
  <c r="L8" i="2"/>
  <c r="K8" i="2"/>
  <c r="I8" i="2"/>
  <c r="H8" i="2"/>
  <c r="G8" i="2"/>
  <c r="E8" i="2"/>
  <c r="L5" i="2"/>
  <c r="L4" i="2" s="1"/>
  <c r="L92" i="2" s="1"/>
  <c r="H5" i="2"/>
  <c r="H4" i="2" s="1"/>
  <c r="M5" i="2"/>
  <c r="M4" i="2" s="1"/>
  <c r="M92" i="2" s="1"/>
  <c r="I5" i="2"/>
  <c r="I4" i="2" s="1"/>
  <c r="I92" i="2" s="1"/>
  <c r="E5" i="2"/>
  <c r="E4" i="2" s="1"/>
  <c r="E92" i="2" s="1"/>
  <c r="K5" i="2"/>
  <c r="J5" i="2"/>
  <c r="J4" i="2" s="1"/>
  <c r="J92" i="2" s="1"/>
  <c r="G5" i="2"/>
  <c r="F5" i="2"/>
  <c r="K4" i="2"/>
  <c r="G4" i="2"/>
  <c r="G92" i="2" s="1"/>
  <c r="M36" i="1"/>
  <c r="K36" i="1"/>
  <c r="I36" i="1"/>
  <c r="G36" i="1"/>
  <c r="E36" i="1"/>
  <c r="L36" i="1"/>
  <c r="J36" i="1"/>
  <c r="H36" i="1"/>
  <c r="F36" i="1"/>
  <c r="M31" i="1"/>
  <c r="K31" i="1"/>
  <c r="I31" i="1"/>
  <c r="G31" i="1"/>
  <c r="E31" i="1"/>
  <c r="L31" i="1"/>
  <c r="J31" i="1"/>
  <c r="H31" i="1"/>
  <c r="F31" i="1"/>
  <c r="M21" i="1"/>
  <c r="K21" i="1"/>
  <c r="I21" i="1"/>
  <c r="G21" i="1"/>
  <c r="E21" i="1"/>
  <c r="L21" i="1"/>
  <c r="J21" i="1"/>
  <c r="H21" i="1"/>
  <c r="F21" i="1"/>
  <c r="L10" i="1"/>
  <c r="L9" i="1" s="1"/>
  <c r="J10" i="1"/>
  <c r="J9" i="1" s="1"/>
  <c r="H10" i="1"/>
  <c r="H9" i="1" s="1"/>
  <c r="F10" i="1"/>
  <c r="F9" i="1" s="1"/>
  <c r="M10" i="1"/>
  <c r="K10" i="1"/>
  <c r="I10" i="1"/>
  <c r="G10" i="1"/>
  <c r="E10" i="1"/>
  <c r="M9" i="1"/>
  <c r="K9" i="1"/>
  <c r="I9" i="1"/>
  <c r="G9" i="1"/>
  <c r="E9" i="1"/>
  <c r="M4" i="1"/>
  <c r="M40" i="1" s="1"/>
  <c r="J4" i="1"/>
  <c r="I4" i="1"/>
  <c r="I40" i="1" s="1"/>
  <c r="F4" i="1"/>
  <c r="E4" i="1"/>
  <c r="E40" i="1" s="1"/>
  <c r="L4" i="1"/>
  <c r="K4" i="1"/>
  <c r="H4" i="1"/>
  <c r="G4" i="1"/>
  <c r="G40" i="1" s="1"/>
  <c r="C26" i="13" l="1"/>
  <c r="G26" i="13"/>
  <c r="K26" i="13"/>
  <c r="C26" i="15"/>
  <c r="G26" i="15"/>
  <c r="K26" i="15"/>
  <c r="K26" i="17"/>
  <c r="F26" i="17"/>
  <c r="J26" i="17"/>
  <c r="I26" i="19"/>
  <c r="D26" i="15"/>
  <c r="H26" i="15"/>
  <c r="E26" i="15"/>
  <c r="I26" i="15"/>
  <c r="E26" i="17"/>
  <c r="I26" i="17"/>
  <c r="D4" i="9"/>
  <c r="H4" i="9"/>
  <c r="L40" i="1"/>
  <c r="E4" i="3"/>
  <c r="I4" i="3"/>
  <c r="M4" i="3"/>
  <c r="H77" i="2"/>
  <c r="H40" i="1"/>
  <c r="F40" i="1"/>
  <c r="J40" i="1"/>
  <c r="K92" i="2"/>
  <c r="K40" i="1"/>
  <c r="F4" i="2"/>
  <c r="F92" i="2" s="1"/>
  <c r="H92" i="2"/>
  <c r="F51" i="5"/>
  <c r="F92" i="5" s="1"/>
  <c r="M51" i="5"/>
  <c r="M92" i="5" s="1"/>
  <c r="H92" i="4"/>
  <c r="L92" i="4"/>
  <c r="K64" i="5"/>
  <c r="F4" i="6"/>
  <c r="F92" i="6" s="1"/>
  <c r="E56" i="3"/>
  <c r="E52" i="3" s="1"/>
  <c r="E51" i="3" s="1"/>
  <c r="I56" i="3"/>
  <c r="I52" i="3" s="1"/>
  <c r="I51" i="3" s="1"/>
  <c r="F64" i="3"/>
  <c r="F51" i="3" s="1"/>
  <c r="F92" i="3" s="1"/>
  <c r="J64" i="3"/>
  <c r="J51" i="3" s="1"/>
  <c r="J92" i="3" s="1"/>
  <c r="E64" i="3"/>
  <c r="I64" i="3"/>
  <c r="M64" i="3"/>
  <c r="M51" i="3" s="1"/>
  <c r="K52" i="5"/>
  <c r="L51" i="5"/>
  <c r="L92" i="5"/>
  <c r="G92" i="5"/>
  <c r="F64" i="5"/>
  <c r="J64" i="5"/>
  <c r="J51" i="5" s="1"/>
  <c r="J92" i="5" s="1"/>
  <c r="E64" i="5"/>
  <c r="E51" i="5" s="1"/>
  <c r="E92" i="5" s="1"/>
  <c r="I64" i="5"/>
  <c r="I51" i="5" s="1"/>
  <c r="I92" i="5" s="1"/>
  <c r="M64" i="5"/>
  <c r="J4" i="6"/>
  <c r="J92" i="6" s="1"/>
  <c r="I92" i="3" l="1"/>
  <c r="E92" i="3"/>
  <c r="K51" i="5"/>
  <c r="K92" i="5" s="1"/>
  <c r="M92" i="3"/>
</calcChain>
</file>

<file path=xl/sharedStrings.xml><?xml version="1.0" encoding="utf-8"?>
<sst xmlns="http://schemas.openxmlformats.org/spreadsheetml/2006/main" count="7835" uniqueCount="178">
  <si>
    <t/>
  </si>
  <si>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</si>
  <si>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</si>
  <si>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</si>
  <si>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</si>
  <si>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</si>
  <si>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</si>
  <si>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Tax receipts</t>
  </si>
  <si>
    <t>Section number:</t>
  </si>
  <si>
    <t>Casino taxes</t>
  </si>
  <si>
    <t>Horse racing taxes</t>
  </si>
  <si>
    <t>Sub-section</t>
  </si>
  <si>
    <t>Liquor licences</t>
  </si>
  <si>
    <t>Motor vehicle licences</t>
  </si>
  <si>
    <t>TabChap</t>
  </si>
  <si>
    <t>Sales of goods and services other than capital assets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</si>
  <si>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</si>
  <si>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</si>
  <si>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</si>
  <si>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</si>
  <si>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</si>
  <si>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</si>
  <si>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</si>
  <si>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</si>
  <si>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</si>
  <si>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</si>
  <si>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Higher education institutions</t>
  </si>
  <si>
    <t>Foreign governments</t>
  </si>
  <si>
    <t>International organisations</t>
  </si>
  <si>
    <t>Public corporations and private enterprises</t>
  </si>
  <si>
    <t>Households and non-profit institutions</t>
  </si>
  <si>
    <t>Fines, penalties and forfeits</t>
  </si>
  <si>
    <t>Interest, dividends and rent on land</t>
  </si>
  <si>
    <t>Interest</t>
  </si>
  <si>
    <t xml:space="preserve">Dividends </t>
  </si>
  <si>
    <t>Rent on land</t>
  </si>
  <si>
    <t>Sales of capital assets</t>
  </si>
  <si>
    <t>Land and sub-soil assets</t>
  </si>
  <si>
    <t>Other capital assets</t>
  </si>
  <si>
    <t>Transactions in financial assets and liabilities</t>
  </si>
  <si>
    <t>Total departmental receipts</t>
  </si>
  <si>
    <t>Current payments</t>
  </si>
  <si>
    <t xml:space="preserve">Compensation of employees </t>
  </si>
  <si>
    <t>Salaries and wages</t>
  </si>
  <si>
    <t>Social contributions</t>
  </si>
  <si>
    <t xml:space="preserve">Goods and services 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</si>
  <si>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</si>
  <si>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</si>
  <si>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</si>
  <si>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</si>
  <si>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</si>
  <si>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</si>
  <si>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</si>
  <si>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</si>
  <si>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</si>
  <si>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</si>
  <si>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</si>
  <si>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</si>
  <si>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</si>
  <si>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</si>
  <si>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</si>
  <si>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</si>
  <si>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</si>
  <si>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</si>
  <si>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</si>
  <si>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</si>
  <si>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</si>
  <si>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</si>
  <si>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</si>
  <si>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</si>
  <si>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</si>
  <si>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</si>
  <si>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</si>
  <si>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</si>
  <si>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</si>
  <si>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</si>
  <si>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</si>
  <si>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</si>
  <si>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</si>
  <si>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</si>
  <si>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</si>
  <si>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</si>
  <si>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</si>
  <si>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</si>
  <si>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 xml:space="preserve">Interest and rent on land </t>
  </si>
  <si>
    <t>Transfers and subsidies</t>
  </si>
  <si>
    <t xml:space="preserve">Provinces and municipalities </t>
  </si>
  <si>
    <t>Provinces</t>
  </si>
  <si>
    <t>Provincial Revenue Funds</t>
  </si>
  <si>
    <t>Provincial agencies and funds</t>
  </si>
  <si>
    <t>Municipalities</t>
  </si>
  <si>
    <t>Municipal agencies and funds</t>
  </si>
  <si>
    <t>Departmental agencies and accounts</t>
  </si>
  <si>
    <t>Social security funds</t>
  </si>
  <si>
    <t>Provide list of entities receiving transfers</t>
  </si>
  <si>
    <t>Foreign governments and international organisations</t>
  </si>
  <si>
    <t>Public corporations</t>
  </si>
  <si>
    <t>Subsidies on production</t>
  </si>
  <si>
    <t>Other transfers</t>
  </si>
  <si>
    <t>Private enterprises</t>
  </si>
  <si>
    <t>Non-profit institutions</t>
  </si>
  <si>
    <t xml:space="preserve">Households </t>
  </si>
  <si>
    <t>Social benefits</t>
  </si>
  <si>
    <t>Other transfers to households</t>
  </si>
  <si>
    <t>Payments for capital assets</t>
  </si>
  <si>
    <t>Buildings and other fixed structures</t>
  </si>
  <si>
    <t>Buildings</t>
  </si>
  <si>
    <t>Other fixed structures</t>
  </si>
  <si>
    <t>Machinery and equipment</t>
  </si>
  <si>
    <t>Transport equipment</t>
  </si>
  <si>
    <t>Other machinery and equipment</t>
  </si>
  <si>
    <t>Heritage Assets</t>
  </si>
  <si>
    <t>Specialised military assets</t>
  </si>
  <si>
    <t>Biological assets</t>
  </si>
  <si>
    <t>Software and other intangible assets</t>
  </si>
  <si>
    <t>Payments for financial assets</t>
  </si>
  <si>
    <t>Total economic classification</t>
  </si>
  <si>
    <t>Filter</t>
  </si>
  <si>
    <t>Transfers received</t>
  </si>
  <si>
    <t xml:space="preserve">Sales of capital assets </t>
  </si>
  <si>
    <t>Total payments and estimates</t>
  </si>
  <si>
    <t>Transfers and subsidies to:</t>
  </si>
  <si>
    <t>Table B.1: Specification of receipts: Provincial Planning And Treasury</t>
  </si>
  <si>
    <t>Table B.2: Payments and estimates by economic classification: Provincial Planning And Treasury</t>
  </si>
  <si>
    <t>2010/11</t>
  </si>
  <si>
    <t>2011/12</t>
  </si>
  <si>
    <t>2012/13</t>
  </si>
  <si>
    <t>2013/14</t>
  </si>
  <si>
    <t>2014/15</t>
  </si>
  <si>
    <t>2015/16</t>
  </si>
  <si>
    <t>2016/17</t>
  </si>
  <si>
    <t>1. Administration</t>
  </si>
  <si>
    <t>2. Sustainable Resource Management</t>
  </si>
  <si>
    <t>3. Asset And Liabilities Management</t>
  </si>
  <si>
    <t>4. Financial Governance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</si>
  <si>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</si>
  <si>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</si>
  <si>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</si>
  <si>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</si>
  <si>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</si>
  <si>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</si>
  <si>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</si>
  <si>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</si>
  <si>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</si>
  <si>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</si>
  <si>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</si>
  <si>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>1. Office Of The Mec</t>
  </si>
  <si>
    <t>2. Management Services</t>
  </si>
  <si>
    <t>3. Corporate Services</t>
  </si>
  <si>
    <t>4. Financial Management (Office Of The Cfo)</t>
  </si>
  <si>
    <t>5. Internal Audit Unit</t>
  </si>
  <si>
    <t>1. Programme Support</t>
  </si>
  <si>
    <t>2. Economic Analysis</t>
  </si>
  <si>
    <t>3. Fiscal Policy</t>
  </si>
  <si>
    <t>4. Budget Management</t>
  </si>
  <si>
    <t>5. Public Finance</t>
  </si>
  <si>
    <t>2. Asset Management</t>
  </si>
  <si>
    <t>3. Liabilities Management</t>
  </si>
  <si>
    <t>4. Supporting  And Interlinked Financial Systems</t>
  </si>
  <si>
    <t>2. Accounting Services</t>
  </si>
  <si>
    <t>3. Norms &amp; Standards</t>
  </si>
  <si>
    <t>4. Risk Management</t>
  </si>
  <si>
    <t xml:space="preserve">5. Provincial Internal Audit </t>
  </si>
  <si>
    <t>Table 3: Summary of departmental receipts collection</t>
  </si>
  <si>
    <t>Table 4: Summary of payments and estimates by programme: Provincial Planning And Treasury</t>
  </si>
  <si>
    <t>Table 5: Summary of provincial payments and estimates by economic classification: Provincial Planning And Treasury</t>
  </si>
  <si>
    <t>Table 9: Summary of payments and estimates by sub-programme: Administration</t>
  </si>
  <si>
    <t>Table 10: Summary of payments and estimates by economic classification: Administration</t>
  </si>
  <si>
    <t>Table 12: Summary of payments and estimates by sub-programme: Sustainable Resource Management</t>
  </si>
  <si>
    <t>Table 13: Summary of payments and estimates by economic classification: Sustainable Resource Management</t>
  </si>
  <si>
    <t>Table 15: Summary of payments and estimates by sub-programme: Asset And Liabilities Management</t>
  </si>
  <si>
    <t>Table 16: Summary of payments and estimates by economic classification: Asset And Liabilities Management</t>
  </si>
  <si>
    <t>Table 18: Summary of payments and estimates by sub-programme: Financial Governance</t>
  </si>
  <si>
    <t>Table 19: Summary of payments and estimates by economic classification: Financial Governance</t>
  </si>
  <si>
    <t>Table B.2A: Payments and estimates by economic classification: Administration</t>
  </si>
  <si>
    <t>Table B.2B: Payments and estimates by economic classification: Sustainable Resource Management</t>
  </si>
  <si>
    <t>Table B.2C: Payments and estimates by economic classification: Asset And Liabilities Management</t>
  </si>
  <si>
    <t>Table B.2D: Payments and estimates by economic classification: Financial Governance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</si>
</sst>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i/>
      <sz val="8"/>
      <name val="Arial Narrow"/>
      <family val="2"/>
    </font>
    <font>
      <i/>
      <sz val="8"/>
      <color indexed="8"/>
      <name val="Arial Narrow"/>
      <family val="2"/>
    </font>
    <font>
      <b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quotePrefix="1" applyFont="1" applyBorder="1" applyAlignment="1">
      <alignment horizontal="left"/>
    </xf>
    <xf numFmtId="0" fontId="3" fillId="0" borderId="1" xfId="0" applyFont="1" applyBorder="1" applyAlignment="1"/>
    <xf numFmtId="0" fontId="3" fillId="0" borderId="0" xfId="0" quotePrefix="1" applyFont="1" applyAlignment="1"/>
    <xf numFmtId="0" fontId="3" fillId="0" borderId="0" xfId="0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quotePrefix="1" applyFont="1" applyBorder="1" applyAlignment="1">
      <alignment vertical="center" wrapText="1"/>
    </xf>
    <xf numFmtId="0" fontId="4" fillId="0" borderId="0" xfId="0" applyFont="1" applyAlignment="1">
      <alignment horizontal="centerContinuous" vertical="center" wrapText="1"/>
    </xf>
    <xf numFmtId="0" fontId="4" fillId="0" borderId="0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5" fillId="0" borderId="3" xfId="0" quotePrefix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quotePrefix="1" applyFont="1" applyBorder="1" applyAlignment="1">
      <alignment vertical="center" wrapText="1"/>
    </xf>
    <xf numFmtId="17" fontId="4" fillId="0" borderId="5" xfId="0" quotePrefix="1" applyNumberFormat="1" applyFont="1" applyBorder="1" applyAlignment="1">
      <alignment horizontal="center" vertical="center" wrapText="1"/>
    </xf>
    <xf numFmtId="0" fontId="5" fillId="0" borderId="5" xfId="0" quotePrefix="1" applyFont="1" applyBorder="1" applyAlignment="1">
      <alignment vertical="center"/>
    </xf>
    <xf numFmtId="0" fontId="4" fillId="0" borderId="0" xfId="0" applyNumberFormat="1" applyFont="1" applyAlignment="1">
      <alignment horizontal="left" indent="1"/>
    </xf>
    <xf numFmtId="49" fontId="6" fillId="0" borderId="0" xfId="0" applyNumberFormat="1" applyFont="1" applyAlignment="1">
      <alignment horizontal="left" vertical="center"/>
    </xf>
    <xf numFmtId="49" fontId="6" fillId="0" borderId="0" xfId="0" quotePrefix="1" applyNumberFormat="1" applyFont="1" applyAlignment="1">
      <alignment horizontal="left"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6" fillId="0" borderId="8" xfId="0" applyNumberFormat="1" applyFont="1" applyFill="1" applyBorder="1" applyAlignment="1" applyProtection="1">
      <alignment horizontal="center" vertical="center"/>
    </xf>
    <xf numFmtId="164" fontId="6" fillId="0" borderId="9" xfId="0" applyNumberFormat="1" applyFont="1" applyFill="1" applyBorder="1" applyAlignment="1" applyProtection="1">
      <alignment horizontal="center" vertical="center"/>
    </xf>
    <xf numFmtId="0" fontId="6" fillId="0" borderId="0" xfId="0" quotePrefix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5" fillId="0" borderId="0" xfId="0" applyNumberFormat="1" applyFont="1" applyAlignment="1">
      <alignment horizontal="left" vertical="center" indent="1"/>
    </xf>
    <xf numFmtId="49" fontId="5" fillId="0" borderId="10" xfId="0" quotePrefix="1" applyNumberFormat="1" applyFont="1" applyBorder="1" applyAlignment="1">
      <alignment horizontal="left" vertical="center" indent="1"/>
    </xf>
    <xf numFmtId="49" fontId="5" fillId="0" borderId="11" xfId="0" quotePrefix="1" applyNumberFormat="1" applyFont="1" applyBorder="1" applyAlignment="1">
      <alignment horizontal="left" vertical="center" indent="1"/>
    </xf>
    <xf numFmtId="164" fontId="5" fillId="0" borderId="11" xfId="0" applyNumberFormat="1" applyFont="1" applyFill="1" applyBorder="1" applyAlignment="1" applyProtection="1">
      <alignment horizontal="center" vertical="center"/>
    </xf>
    <xf numFmtId="164" fontId="5" fillId="0" borderId="10" xfId="0" applyNumberFormat="1" applyFont="1" applyFill="1" applyBorder="1" applyAlignment="1" applyProtection="1">
      <alignment horizontal="center" vertical="center"/>
    </xf>
    <xf numFmtId="164" fontId="5" fillId="0" borderId="12" xfId="0" applyNumberFormat="1" applyFont="1" applyFill="1" applyBorder="1" applyAlignment="1" applyProtection="1">
      <alignment horizontal="center" vertical="center"/>
    </xf>
    <xf numFmtId="164" fontId="5" fillId="0" borderId="11" xfId="0" quotePrefix="1" applyNumberFormat="1" applyFont="1" applyFill="1" applyBorder="1" applyAlignment="1" applyProtection="1">
      <alignment horizontal="center" vertical="center"/>
    </xf>
    <xf numFmtId="164" fontId="5" fillId="0" borderId="12" xfId="0" quotePrefix="1" applyNumberFormat="1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vertical="center"/>
      <protection locked="0"/>
    </xf>
    <xf numFmtId="49" fontId="5" fillId="0" borderId="8" xfId="0" quotePrefix="1" applyNumberFormat="1" applyFont="1" applyBorder="1" applyAlignment="1">
      <alignment horizontal="left" vertical="center" indent="1"/>
    </xf>
    <xf numFmtId="49" fontId="5" fillId="0" borderId="0" xfId="0" quotePrefix="1" applyNumberFormat="1" applyFont="1" applyBorder="1" applyAlignment="1">
      <alignment horizontal="left" vertical="center" indent="1"/>
    </xf>
    <xf numFmtId="164" fontId="5" fillId="0" borderId="0" xfId="0" applyNumberFormat="1" applyFont="1" applyFill="1" applyBorder="1" applyAlignment="1" applyProtection="1">
      <alignment horizontal="center" vertical="center"/>
    </xf>
    <xf numFmtId="164" fontId="5" fillId="0" borderId="8" xfId="0" applyNumberFormat="1" applyFont="1" applyFill="1" applyBorder="1" applyAlignment="1" applyProtection="1">
      <alignment horizontal="center" vertical="center"/>
    </xf>
    <xf numFmtId="164" fontId="5" fillId="0" borderId="9" xfId="0" applyNumberFormat="1" applyFont="1" applyFill="1" applyBorder="1" applyAlignment="1" applyProtection="1">
      <alignment horizontal="center" vertical="center"/>
    </xf>
    <xf numFmtId="164" fontId="5" fillId="0" borderId="0" xfId="0" quotePrefix="1" applyNumberFormat="1" applyFont="1" applyFill="1" applyBorder="1" applyAlignment="1" applyProtection="1">
      <alignment horizontal="center" vertical="center"/>
    </xf>
    <xf numFmtId="164" fontId="5" fillId="0" borderId="9" xfId="0" quotePrefix="1" applyNumberFormat="1" applyFont="1" applyFill="1" applyBorder="1" applyAlignment="1" applyProtection="1">
      <alignment horizontal="center" vertical="center"/>
    </xf>
    <xf numFmtId="49" fontId="5" fillId="0" borderId="6" xfId="0" quotePrefix="1" applyNumberFormat="1" applyFont="1" applyBorder="1" applyAlignment="1">
      <alignment horizontal="left" vertical="center" indent="1"/>
    </xf>
    <xf numFmtId="49" fontId="5" fillId="0" borderId="5" xfId="0" quotePrefix="1" applyNumberFormat="1" applyFont="1" applyBorder="1" applyAlignment="1">
      <alignment horizontal="left" vertical="center" indent="1"/>
    </xf>
    <xf numFmtId="164" fontId="5" fillId="0" borderId="5" xfId="0" applyNumberFormat="1" applyFont="1" applyFill="1" applyBorder="1" applyAlignment="1" applyProtection="1">
      <alignment horizontal="center" vertical="center"/>
    </xf>
    <xf numFmtId="164" fontId="5" fillId="0" borderId="6" xfId="0" applyNumberFormat="1" applyFont="1" applyFill="1" applyBorder="1" applyAlignment="1" applyProtection="1">
      <alignment horizontal="center" vertical="center"/>
    </xf>
    <xf numFmtId="164" fontId="5" fillId="0" borderId="7" xfId="0" applyNumberFormat="1" applyFont="1" applyFill="1" applyBorder="1" applyAlignment="1" applyProtection="1">
      <alignment horizontal="center" vertical="center"/>
    </xf>
    <xf numFmtId="164" fontId="5" fillId="0" borderId="5" xfId="0" quotePrefix="1" applyNumberFormat="1" applyFont="1" applyFill="1" applyBorder="1" applyAlignment="1" applyProtection="1">
      <alignment horizontal="center" vertical="center"/>
    </xf>
    <xf numFmtId="164" fontId="5" fillId="0" borderId="7" xfId="0" quotePrefix="1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Alignment="1">
      <alignment horizontal="left" vertical="center" indent="1"/>
    </xf>
    <xf numFmtId="49" fontId="5" fillId="0" borderId="10" xfId="0" quotePrefix="1" applyNumberFormat="1" applyFont="1" applyBorder="1" applyAlignment="1">
      <alignment horizontal="left" vertical="center"/>
    </xf>
    <xf numFmtId="49" fontId="5" fillId="0" borderId="11" xfId="0" quotePrefix="1" applyNumberFormat="1" applyFont="1" applyBorder="1" applyAlignment="1">
      <alignment horizontal="left" vertical="center"/>
    </xf>
    <xf numFmtId="164" fontId="5" fillId="0" borderId="13" xfId="0" applyNumberFormat="1" applyFont="1" applyFill="1" applyBorder="1" applyAlignment="1" applyProtection="1">
      <alignment horizontal="center" vertical="center"/>
    </xf>
    <xf numFmtId="164" fontId="5" fillId="0" borderId="14" xfId="0" applyNumberFormat="1" applyFont="1" applyFill="1" applyBorder="1" applyAlignment="1" applyProtection="1">
      <alignment horizontal="center" vertical="center"/>
    </xf>
    <xf numFmtId="164" fontId="5" fillId="0" borderId="15" xfId="0" applyNumberFormat="1" applyFont="1" applyFill="1" applyBorder="1" applyAlignment="1" applyProtection="1">
      <alignment horizontal="center" vertical="center"/>
    </xf>
    <xf numFmtId="0" fontId="6" fillId="0" borderId="11" xfId="0" quotePrefix="1" applyFont="1" applyBorder="1" applyAlignment="1">
      <alignment vertical="center"/>
    </xf>
    <xf numFmtId="0" fontId="6" fillId="0" borderId="12" xfId="0" quotePrefix="1" applyFont="1" applyBorder="1" applyAlignment="1">
      <alignment vertical="center"/>
    </xf>
    <xf numFmtId="0" fontId="8" fillId="0" borderId="0" xfId="0" applyNumberFormat="1" applyFont="1" applyAlignment="1">
      <alignment horizontal="left" indent="1"/>
    </xf>
    <xf numFmtId="49" fontId="5" fillId="0" borderId="0" xfId="0" applyNumberFormat="1" applyFont="1" applyAlignment="1">
      <alignment horizontal="left" vertical="center" indent="2"/>
    </xf>
    <xf numFmtId="49" fontId="5" fillId="0" borderId="8" xfId="0" quotePrefix="1" applyNumberFormat="1" applyFont="1" applyBorder="1" applyAlignment="1">
      <alignment horizontal="left" vertical="center" indent="2"/>
    </xf>
    <xf numFmtId="49" fontId="5" fillId="0" borderId="10" xfId="0" quotePrefix="1" applyNumberFormat="1" applyFont="1" applyBorder="1" applyAlignment="1">
      <alignment horizontal="left" vertical="center" indent="2"/>
    </xf>
    <xf numFmtId="0" fontId="5" fillId="0" borderId="12" xfId="0" quotePrefix="1" applyFont="1" applyBorder="1" applyAlignment="1">
      <alignment vertical="center"/>
    </xf>
    <xf numFmtId="0" fontId="5" fillId="0" borderId="9" xfId="0" quotePrefix="1" applyFont="1" applyBorder="1" applyAlignment="1">
      <alignment vertical="center"/>
    </xf>
    <xf numFmtId="0" fontId="8" fillId="0" borderId="0" xfId="0" applyNumberFormat="1" applyFont="1" applyAlignment="1">
      <alignment horizontal="left" vertical="center" indent="1"/>
    </xf>
    <xf numFmtId="49" fontId="9" fillId="0" borderId="0" xfId="0" applyNumberFormat="1" applyFont="1" applyAlignment="1">
      <alignment horizontal="left" vertical="center" indent="3"/>
    </xf>
    <xf numFmtId="49" fontId="9" fillId="0" borderId="8" xfId="0" quotePrefix="1" applyNumberFormat="1" applyFont="1" applyBorder="1" applyAlignment="1">
      <alignment horizontal="left" vertical="center" indent="3"/>
    </xf>
    <xf numFmtId="49" fontId="9" fillId="0" borderId="0" xfId="0" applyNumberFormat="1" applyFont="1" applyAlignment="1">
      <alignment horizontal="left" vertical="center" indent="4"/>
    </xf>
    <xf numFmtId="49" fontId="9" fillId="0" borderId="8" xfId="0" quotePrefix="1" applyNumberFormat="1" applyFont="1" applyBorder="1" applyAlignment="1">
      <alignment horizontal="left" vertical="center" indent="4"/>
    </xf>
    <xf numFmtId="0" fontId="8" fillId="0" borderId="0" xfId="0" applyNumberFormat="1" applyFont="1" applyBorder="1" applyAlignment="1">
      <alignment horizontal="left" indent="1"/>
    </xf>
    <xf numFmtId="0" fontId="5" fillId="0" borderId="7" xfId="0" quotePrefix="1" applyFont="1" applyBorder="1" applyAlignment="1">
      <alignment vertical="center"/>
    </xf>
    <xf numFmtId="49" fontId="5" fillId="0" borderId="0" xfId="0" quotePrefix="1" applyNumberFormat="1" applyFont="1" applyAlignment="1">
      <alignment horizontal="left" vertical="center" inden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11" xfId="0" quotePrefix="1" applyFont="1" applyBorder="1" applyAlignment="1">
      <alignment vertical="center"/>
    </xf>
    <xf numFmtId="0" fontId="5" fillId="0" borderId="0" xfId="0" quotePrefix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49" fontId="6" fillId="0" borderId="0" xfId="0" quotePrefix="1" applyNumberFormat="1" applyFont="1" applyBorder="1" applyAlignment="1">
      <alignment horizontal="left" vertical="center"/>
    </xf>
    <xf numFmtId="0" fontId="6" fillId="0" borderId="0" xfId="0" quotePrefix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9" fontId="6" fillId="0" borderId="10" xfId="0" quotePrefix="1" applyNumberFormat="1" applyFont="1" applyBorder="1" applyAlignment="1">
      <alignment horizontal="left" vertical="center"/>
    </xf>
    <xf numFmtId="49" fontId="6" fillId="0" borderId="11" xfId="0" quotePrefix="1" applyNumberFormat="1" applyFont="1" applyBorder="1" applyAlignment="1">
      <alignment horizontal="left" vertical="center"/>
    </xf>
    <xf numFmtId="164" fontId="6" fillId="0" borderId="13" xfId="0" applyNumberFormat="1" applyFont="1" applyFill="1" applyBorder="1" applyAlignment="1" applyProtection="1">
      <alignment horizontal="center" vertical="center"/>
    </xf>
    <xf numFmtId="164" fontId="6" fillId="0" borderId="14" xfId="0" applyNumberFormat="1" applyFont="1" applyFill="1" applyBorder="1" applyAlignment="1" applyProtection="1">
      <alignment horizontal="center" vertical="center"/>
    </xf>
    <xf numFmtId="164" fontId="6" fillId="0" borderId="15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49" fontId="6" fillId="0" borderId="0" xfId="0" applyNumberFormat="1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6" xfId="0" quotePrefix="1" applyFont="1" applyBorder="1" applyAlignment="1">
      <alignment vertical="center"/>
    </xf>
    <xf numFmtId="164" fontId="6" fillId="0" borderId="16" xfId="0" applyNumberFormat="1" applyFont="1" applyFill="1" applyBorder="1" applyAlignment="1" applyProtection="1">
      <alignment horizontal="right" vertical="top"/>
    </xf>
    <xf numFmtId="164" fontId="6" fillId="0" borderId="17" xfId="0" applyNumberFormat="1" applyFont="1" applyFill="1" applyBorder="1" applyAlignment="1" applyProtection="1">
      <alignment horizontal="right" vertical="top"/>
    </xf>
    <xf numFmtId="164" fontId="6" fillId="0" borderId="18" xfId="0" applyNumberFormat="1" applyFont="1" applyFill="1" applyBorder="1" applyAlignment="1" applyProtection="1">
      <alignment horizontal="right" vertical="top"/>
    </xf>
    <xf numFmtId="0" fontId="5" fillId="0" borderId="16" xfId="0" quotePrefix="1" applyFont="1" applyBorder="1" applyAlignment="1">
      <alignment vertical="center"/>
    </xf>
    <xf numFmtId="0" fontId="5" fillId="0" borderId="0" xfId="0" quotePrefix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quotePrefix="1" applyFont="1" applyBorder="1" applyAlignment="1"/>
    <xf numFmtId="0" fontId="5" fillId="0" borderId="3" xfId="0" quotePrefix="1" applyFont="1" applyBorder="1" applyAlignment="1">
      <alignment horizontal="centerContinuous" vertical="center" wrapText="1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4" fillId="0" borderId="0" xfId="0" quotePrefix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1"/>
    </xf>
    <xf numFmtId="49" fontId="8" fillId="0" borderId="10" xfId="0" quotePrefix="1" applyNumberFormat="1" applyFont="1" applyBorder="1" applyAlignment="1">
      <alignment horizontal="left" vertical="center" indent="1"/>
    </xf>
    <xf numFmtId="49" fontId="8" fillId="0" borderId="11" xfId="0" quotePrefix="1" applyNumberFormat="1" applyFont="1" applyBorder="1" applyAlignment="1">
      <alignment horizontal="left" vertical="center" indent="1"/>
    </xf>
    <xf numFmtId="0" fontId="8" fillId="0" borderId="11" xfId="0" quotePrefix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2"/>
    </xf>
    <xf numFmtId="49" fontId="8" fillId="0" borderId="8" xfId="0" quotePrefix="1" applyNumberFormat="1" applyFont="1" applyBorder="1" applyAlignment="1">
      <alignment horizontal="left" vertical="center" indent="1"/>
    </xf>
    <xf numFmtId="0" fontId="8" fillId="0" borderId="12" xfId="0" quotePrefix="1" applyFont="1" applyBorder="1" applyAlignment="1">
      <alignment horizontal="center" vertical="center" wrapText="1"/>
    </xf>
    <xf numFmtId="49" fontId="8" fillId="0" borderId="6" xfId="0" quotePrefix="1" applyNumberFormat="1" applyFont="1" applyBorder="1" applyAlignment="1">
      <alignment horizontal="left" vertical="center" indent="1"/>
    </xf>
    <xf numFmtId="0" fontId="8" fillId="0" borderId="7" xfId="0" quotePrefix="1" applyFont="1" applyBorder="1" applyAlignment="1">
      <alignment horizontal="center" vertical="center" wrapText="1"/>
    </xf>
    <xf numFmtId="49" fontId="8" fillId="0" borderId="0" xfId="0" quotePrefix="1" applyNumberFormat="1" applyFont="1" applyBorder="1" applyAlignment="1">
      <alignment horizontal="left" vertical="center" indent="1"/>
    </xf>
    <xf numFmtId="0" fontId="8" fillId="0" borderId="0" xfId="0" quotePrefix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indent="2"/>
    </xf>
    <xf numFmtId="0" fontId="8" fillId="0" borderId="9" xfId="0" quotePrefix="1" applyFont="1" applyBorder="1" applyAlignment="1">
      <alignment horizontal="center" vertical="center" wrapText="1"/>
    </xf>
    <xf numFmtId="49" fontId="8" fillId="0" borderId="0" xfId="0" quotePrefix="1" applyNumberFormat="1" applyFont="1" applyAlignment="1">
      <alignment horizontal="left" vertical="center" indent="1"/>
    </xf>
    <xf numFmtId="49" fontId="8" fillId="0" borderId="5" xfId="0" quotePrefix="1" applyNumberFormat="1" applyFont="1" applyBorder="1" applyAlignment="1">
      <alignment horizontal="left" vertical="center" indent="1"/>
    </xf>
    <xf numFmtId="0" fontId="8" fillId="0" borderId="5" xfId="0" quotePrefix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4" fillId="0" borderId="0" xfId="0" quotePrefix="1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3"/>
    </xf>
    <xf numFmtId="49" fontId="4" fillId="0" borderId="8" xfId="0" quotePrefix="1" applyNumberFormat="1" applyFont="1" applyBorder="1" applyAlignment="1">
      <alignment horizontal="left" vertical="center"/>
    </xf>
    <xf numFmtId="0" fontId="4" fillId="0" borderId="0" xfId="0" quotePrefix="1" applyFont="1" applyBorder="1" applyAlignment="1">
      <alignment horizontal="center" vertical="center" wrapText="1"/>
    </xf>
    <xf numFmtId="0" fontId="6" fillId="0" borderId="9" xfId="0" quotePrefix="1" applyFont="1" applyBorder="1" applyAlignment="1">
      <alignment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left" indent="1"/>
    </xf>
    <xf numFmtId="0" fontId="4" fillId="0" borderId="16" xfId="0" applyFont="1" applyBorder="1" applyAlignment="1">
      <alignment vertical="center"/>
    </xf>
    <xf numFmtId="0" fontId="4" fillId="0" borderId="16" xfId="0" quotePrefix="1" applyFont="1" applyBorder="1" applyAlignment="1">
      <alignment vertical="center"/>
    </xf>
    <xf numFmtId="0" fontId="8" fillId="0" borderId="16" xfId="0" quotePrefix="1" applyFont="1" applyBorder="1" applyAlignment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right" vertical="top"/>
    </xf>
    <xf numFmtId="164" fontId="6" fillId="0" borderId="8" xfId="0" applyNumberFormat="1" applyFont="1" applyFill="1" applyBorder="1" applyAlignment="1" applyProtection="1">
      <alignment horizontal="right" vertical="top"/>
    </xf>
    <xf numFmtId="164" fontId="6" fillId="0" borderId="9" xfId="0" applyNumberFormat="1" applyFont="1" applyFill="1" applyBorder="1" applyAlignment="1" applyProtection="1">
      <alignment horizontal="right" vertical="top"/>
    </xf>
    <xf numFmtId="0" fontId="8" fillId="0" borderId="0" xfId="0" applyFont="1" applyAlignment="1">
      <alignment horizontal="left" vertical="center" indent="1"/>
    </xf>
    <xf numFmtId="164" fontId="5" fillId="0" borderId="10" xfId="0" applyNumberFormat="1" applyFont="1" applyFill="1" applyBorder="1" applyAlignment="1" applyProtection="1">
      <alignment horizontal="right" vertical="top"/>
    </xf>
    <xf numFmtId="164" fontId="5" fillId="0" borderId="11" xfId="0" applyNumberFormat="1" applyFont="1" applyFill="1" applyBorder="1" applyAlignment="1" applyProtection="1">
      <alignment horizontal="right" vertical="top"/>
    </xf>
    <xf numFmtId="164" fontId="5" fillId="0" borderId="12" xfId="0" applyNumberFormat="1" applyFont="1" applyFill="1" applyBorder="1" applyAlignment="1" applyProtection="1">
      <alignment horizontal="right" vertical="top"/>
    </xf>
    <xf numFmtId="0" fontId="8" fillId="0" borderId="0" xfId="0" applyFont="1" applyBorder="1" applyAlignment="1">
      <alignment horizontal="left" vertical="center" indent="1"/>
    </xf>
    <xf numFmtId="164" fontId="5" fillId="0" borderId="8" xfId="0" applyNumberFormat="1" applyFont="1" applyFill="1" applyBorder="1" applyAlignment="1" applyProtection="1">
      <alignment horizontal="right" vertical="top"/>
    </xf>
    <xf numFmtId="164" fontId="5" fillId="0" borderId="0" xfId="0" applyNumberFormat="1" applyFont="1" applyFill="1" applyBorder="1" applyAlignment="1" applyProtection="1">
      <alignment horizontal="right" vertical="top"/>
    </xf>
    <xf numFmtId="164" fontId="5" fillId="0" borderId="9" xfId="0" applyNumberFormat="1" applyFont="1" applyFill="1" applyBorder="1" applyAlignment="1" applyProtection="1">
      <alignment horizontal="right" vertical="top"/>
    </xf>
    <xf numFmtId="164" fontId="5" fillId="0" borderId="6" xfId="0" applyNumberFormat="1" applyFont="1" applyFill="1" applyBorder="1" applyAlignment="1" applyProtection="1">
      <alignment horizontal="right" vertical="top"/>
    </xf>
    <xf numFmtId="164" fontId="5" fillId="0" borderId="5" xfId="0" applyNumberFormat="1" applyFont="1" applyFill="1" applyBorder="1" applyAlignment="1" applyProtection="1">
      <alignment horizontal="right" vertical="top"/>
    </xf>
    <xf numFmtId="164" fontId="5" fillId="0" borderId="7" xfId="0" applyNumberFormat="1" applyFont="1" applyFill="1" applyBorder="1" applyAlignment="1" applyProtection="1">
      <alignment horizontal="right" vertical="top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6" fillId="0" borderId="1" xfId="0" applyNumberFormat="1" applyFont="1" applyFill="1" applyBorder="1" applyAlignment="1" applyProtection="1">
      <alignment horizontal="right" vertical="top"/>
    </xf>
    <xf numFmtId="164" fontId="6" fillId="0" borderId="19" xfId="0" applyNumberFormat="1" applyFont="1" applyFill="1" applyBorder="1" applyAlignment="1" applyProtection="1">
      <alignment horizontal="right" vertical="top"/>
    </xf>
    <xf numFmtId="164" fontId="6" fillId="0" borderId="20" xfId="0" applyNumberFormat="1" applyFont="1" applyFill="1" applyBorder="1" applyAlignment="1" applyProtection="1">
      <alignment horizontal="right" vertical="top"/>
    </xf>
    <xf numFmtId="0" fontId="11" fillId="0" borderId="1" xfId="0" applyFont="1" applyBorder="1" applyAlignment="1"/>
    <xf numFmtId="0" fontId="11" fillId="0" borderId="0" xfId="0" applyFont="1" applyAlignment="1"/>
    <xf numFmtId="0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NumberFormat="1" applyFont="1" applyBorder="1" applyAlignment="1">
      <alignment horizontal="left"/>
    </xf>
    <xf numFmtId="17" fontId="4" fillId="0" borderId="6" xfId="0" quotePrefix="1" applyNumberFormat="1" applyFont="1" applyBorder="1" applyAlignment="1">
      <alignment horizontal="center" vertical="center" wrapText="1"/>
    </xf>
    <xf numFmtId="17" fontId="4" fillId="0" borderId="5" xfId="0" applyNumberFormat="1" applyFont="1" applyBorder="1" applyAlignment="1">
      <alignment horizontal="center" vertical="center" wrapText="1"/>
    </xf>
    <xf numFmtId="17" fontId="4" fillId="0" borderId="7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163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/>
    </row>
    <row r="4" spans="1:27" s="18" customFormat="1" ht="12.75" customHeight="1" x14ac:dyDescent="0.25">
      <c r="A4" s="64"/>
      <c r="B4" s="155" t="s">
        <v>7</v>
      </c>
      <c r="C4" s="153">
        <f>SUM(C5:C8)</f>
        <v>0</v>
      </c>
      <c r="D4" s="153">
        <f t="shared" ref="D4:K4" si="0">SUM(D5:D8)</f>
        <v>0</v>
      </c>
      <c r="E4" s="153">
        <f t="shared" si="0"/>
        <v>0</v>
      </c>
      <c r="F4" s="152">
        <f t="shared" si="0"/>
        <v>0</v>
      </c>
      <c r="G4" s="153">
        <f t="shared" si="0"/>
        <v>0</v>
      </c>
      <c r="H4" s="154">
        <f t="shared" si="0"/>
        <v>0</v>
      </c>
      <c r="I4" s="153">
        <f t="shared" si="0"/>
        <v>0</v>
      </c>
      <c r="J4" s="153">
        <f t="shared" si="0"/>
        <v>0</v>
      </c>
      <c r="K4" s="153">
        <f t="shared" si="0"/>
        <v>0</v>
      </c>
      <c r="Z4" s="163"/>
      <c r="AA4" s="32" t="s">
        <v>8</v>
      </c>
    </row>
    <row r="5" spans="1:27" s="18" customFormat="1" ht="12.75" customHeight="1" x14ac:dyDescent="0.25">
      <c r="A5" s="64"/>
      <c r="B5" s="65" t="s">
        <v>9</v>
      </c>
      <c r="C5" s="152">
        <v>0</v>
      </c>
      <c r="D5" s="153">
        <v>0</v>
      </c>
      <c r="E5" s="153">
        <v>0</v>
      </c>
      <c r="F5" s="152">
        <v>0</v>
      </c>
      <c r="G5" s="153">
        <v>0</v>
      </c>
      <c r="H5" s="154">
        <v>0</v>
      </c>
      <c r="I5" s="153">
        <v>0</v>
      </c>
      <c r="J5" s="153">
        <v>0</v>
      </c>
      <c r="K5" s="154">
        <v>0</v>
      </c>
      <c r="Z5" s="163"/>
      <c r="AA5" s="41">
        <v>1</v>
      </c>
    </row>
    <row r="6" spans="1:27" s="18" customFormat="1" ht="12.75" customHeight="1" x14ac:dyDescent="0.25">
      <c r="A6" s="64"/>
      <c r="B6" s="65" t="s">
        <v>10</v>
      </c>
      <c r="C6" s="156">
        <v>0</v>
      </c>
      <c r="D6" s="157">
        <v>0</v>
      </c>
      <c r="E6" s="157">
        <v>0</v>
      </c>
      <c r="F6" s="156">
        <v>0</v>
      </c>
      <c r="G6" s="157">
        <v>0</v>
      </c>
      <c r="H6" s="158">
        <v>0</v>
      </c>
      <c r="I6" s="157">
        <v>0</v>
      </c>
      <c r="J6" s="157">
        <v>0</v>
      </c>
      <c r="K6" s="158">
        <v>0</v>
      </c>
      <c r="Z6" s="163"/>
      <c r="AA6" s="32" t="s">
        <v>11</v>
      </c>
    </row>
    <row r="7" spans="1:27" s="18" customFormat="1" ht="12.75" customHeight="1" x14ac:dyDescent="0.25">
      <c r="A7" s="64"/>
      <c r="B7" s="65" t="s">
        <v>12</v>
      </c>
      <c r="C7" s="156">
        <v>0</v>
      </c>
      <c r="D7" s="157">
        <v>0</v>
      </c>
      <c r="E7" s="157">
        <v>0</v>
      </c>
      <c r="F7" s="156">
        <v>0</v>
      </c>
      <c r="G7" s="157">
        <v>0</v>
      </c>
      <c r="H7" s="158">
        <v>0</v>
      </c>
      <c r="I7" s="157">
        <v>0</v>
      </c>
      <c r="J7" s="157">
        <v>0</v>
      </c>
      <c r="K7" s="158">
        <v>0</v>
      </c>
      <c r="Z7" s="163"/>
      <c r="AA7" s="41">
        <v>2</v>
      </c>
    </row>
    <row r="8" spans="1:27" s="18" customFormat="1" ht="12.75" customHeight="1" x14ac:dyDescent="0.25">
      <c r="A8" s="64"/>
      <c r="B8" s="65" t="s">
        <v>13</v>
      </c>
      <c r="C8" s="159">
        <v>0</v>
      </c>
      <c r="D8" s="160">
        <v>0</v>
      </c>
      <c r="E8" s="160">
        <v>0</v>
      </c>
      <c r="F8" s="159">
        <v>0</v>
      </c>
      <c r="G8" s="160">
        <v>0</v>
      </c>
      <c r="H8" s="161">
        <v>0</v>
      </c>
      <c r="I8" s="160">
        <v>0</v>
      </c>
      <c r="J8" s="160">
        <v>0</v>
      </c>
      <c r="K8" s="161">
        <v>0</v>
      </c>
      <c r="Z8" s="163"/>
      <c r="AA8" s="32" t="s">
        <v>14</v>
      </c>
    </row>
    <row r="9" spans="1:27" s="31" customFormat="1" ht="12.75" customHeight="1" x14ac:dyDescent="0.2">
      <c r="A9" s="56"/>
      <c r="B9" s="151" t="s">
        <v>15</v>
      </c>
      <c r="C9" s="157">
        <v>174</v>
      </c>
      <c r="D9" s="157">
        <v>162</v>
      </c>
      <c r="E9" s="157">
        <v>183</v>
      </c>
      <c r="F9" s="156">
        <v>164</v>
      </c>
      <c r="G9" s="157">
        <v>164</v>
      </c>
      <c r="H9" s="158">
        <v>175.3</v>
      </c>
      <c r="I9" s="157">
        <v>173</v>
      </c>
      <c r="J9" s="157">
        <v>190</v>
      </c>
      <c r="K9" s="157">
        <v>200</v>
      </c>
      <c r="Z9" s="163"/>
      <c r="AA9" s="18" t="s">
        <v>0</v>
      </c>
    </row>
    <row r="10" spans="1:27" s="18" customFormat="1" ht="12.75" customHeight="1" x14ac:dyDescent="0.2">
      <c r="A10" s="70"/>
      <c r="B10" s="151" t="s">
        <v>118</v>
      </c>
      <c r="C10" s="157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7">
        <v>0</v>
      </c>
      <c r="Z10" s="163"/>
    </row>
    <row r="11" spans="1:27" s="18" customFormat="1" ht="12.75" customHeight="1" x14ac:dyDescent="0.25">
      <c r="A11" s="64"/>
      <c r="B11" s="151" t="s">
        <v>31</v>
      </c>
      <c r="C11" s="157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7">
        <v>0</v>
      </c>
      <c r="Z11" s="163"/>
    </row>
    <row r="12" spans="1:27" s="18" customFormat="1" ht="12.75" customHeight="1" x14ac:dyDescent="0.2">
      <c r="A12" s="70"/>
      <c r="B12" s="151" t="s">
        <v>32</v>
      </c>
      <c r="C12" s="157">
        <v>77430</v>
      </c>
      <c r="D12" s="157">
        <v>109730</v>
      </c>
      <c r="E12" s="157">
        <v>210266</v>
      </c>
      <c r="F12" s="156">
        <v>75600</v>
      </c>
      <c r="G12" s="157">
        <v>75600</v>
      </c>
      <c r="H12" s="158">
        <v>184071</v>
      </c>
      <c r="I12" s="157">
        <v>79380</v>
      </c>
      <c r="J12" s="157">
        <v>87318</v>
      </c>
      <c r="K12" s="157">
        <v>91681</v>
      </c>
      <c r="Z12" s="163"/>
    </row>
    <row r="13" spans="1:27" s="18" customFormat="1" ht="12.75" customHeight="1" x14ac:dyDescent="0.2">
      <c r="A13" s="70"/>
      <c r="B13" s="151" t="s">
        <v>119</v>
      </c>
      <c r="C13" s="157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7">
        <v>0</v>
      </c>
      <c r="Z13" s="163"/>
    </row>
    <row r="14" spans="1:27" s="18" customFormat="1" ht="12.75" customHeight="1" x14ac:dyDescent="0.25">
      <c r="A14" s="64"/>
      <c r="B14" s="155" t="s">
        <v>39</v>
      </c>
      <c r="C14" s="160">
        <v>890</v>
      </c>
      <c r="D14" s="160">
        <v>229</v>
      </c>
      <c r="E14" s="160">
        <v>72</v>
      </c>
      <c r="F14" s="159">
        <v>548</v>
      </c>
      <c r="G14" s="160">
        <v>548</v>
      </c>
      <c r="H14" s="161">
        <v>631.4</v>
      </c>
      <c r="I14" s="160">
        <v>581</v>
      </c>
      <c r="J14" s="160">
        <v>639</v>
      </c>
      <c r="K14" s="160">
        <v>673</v>
      </c>
      <c r="Z14" s="163"/>
    </row>
    <row r="15" spans="1:27" s="18" customFormat="1" ht="12.75" customHeight="1" x14ac:dyDescent="0.25">
      <c r="A15" s="144"/>
      <c r="B15" s="145" t="s">
        <v>40</v>
      </c>
      <c r="C15" s="165">
        <f>SUM(C5:C14)</f>
        <v>78494</v>
      </c>
      <c r="D15" s="165">
        <f t="shared" ref="D15:K15" si="1">SUM(D5:D14)</f>
        <v>110121</v>
      </c>
      <c r="E15" s="165">
        <f t="shared" si="1"/>
        <v>210521</v>
      </c>
      <c r="F15" s="166">
        <f t="shared" si="1"/>
        <v>76312</v>
      </c>
      <c r="G15" s="165">
        <f t="shared" si="1"/>
        <v>76312</v>
      </c>
      <c r="H15" s="167">
        <f t="shared" si="1"/>
        <v>184877.69999999998</v>
      </c>
      <c r="I15" s="165">
        <f t="shared" si="1"/>
        <v>80134</v>
      </c>
      <c r="J15" s="165">
        <f t="shared" si="1"/>
        <v>88147</v>
      </c>
      <c r="K15" s="165">
        <f t="shared" si="1"/>
        <v>92554</v>
      </c>
      <c r="Z15" s="163"/>
    </row>
    <row r="16" spans="1:27" s="18" customFormat="1" x14ac:dyDescent="0.2">
      <c r="Z16" s="163"/>
    </row>
    <row r="17" spans="26:26" s="18" customFormat="1" x14ac:dyDescent="0.2">
      <c r="Z17" s="163"/>
    </row>
    <row r="18" spans="26:26" s="18" customFormat="1" x14ac:dyDescent="0.2">
      <c r="Z18" s="163"/>
    </row>
    <row r="19" spans="26:26" s="18" customFormat="1" x14ac:dyDescent="0.2">
      <c r="Z19" s="163"/>
    </row>
    <row r="20" spans="26:26" s="18" customFormat="1" x14ac:dyDescent="0.2">
      <c r="Z20" s="163"/>
    </row>
    <row r="21" spans="26:26" s="18" customFormat="1" x14ac:dyDescent="0.2">
      <c r="Z21" s="163"/>
    </row>
    <row r="22" spans="26:26" s="18" customFormat="1" x14ac:dyDescent="0.2">
      <c r="Z22" s="163"/>
    </row>
    <row r="23" spans="26:26" s="18" customFormat="1" x14ac:dyDescent="0.2">
      <c r="Z23" s="163"/>
    </row>
    <row r="24" spans="26:26" s="18" customFormat="1" x14ac:dyDescent="0.2">
      <c r="Z24" s="163"/>
    </row>
    <row r="25" spans="26:26" s="18" customFormat="1" x14ac:dyDescent="0.2">
      <c r="Z25" s="163"/>
    </row>
    <row r="26" spans="26:26" s="18" customFormat="1" x14ac:dyDescent="0.2">
      <c r="Z26" s="163"/>
    </row>
    <row r="27" spans="26:26" s="18" customFormat="1" x14ac:dyDescent="0.2">
      <c r="Z27" s="163"/>
    </row>
    <row r="28" spans="26:26" s="18" customFormat="1" x14ac:dyDescent="0.2">
      <c r="Z28" s="163"/>
    </row>
    <row r="29" spans="26:26" s="18" customFormat="1" x14ac:dyDescent="0.2">
      <c r="Z29" s="163"/>
    </row>
    <row r="30" spans="26:26" s="18" customFormat="1" x14ac:dyDescent="0.2">
      <c r="Z30" s="163"/>
    </row>
    <row r="31" spans="26:26" s="18" customFormat="1" x14ac:dyDescent="0.2">
      <c r="Z31" s="163"/>
    </row>
    <row r="32" spans="26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172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1" t="s">
        <v>151</v>
      </c>
      <c r="C4" s="157">
        <v>9480</v>
      </c>
      <c r="D4" s="157">
        <v>21215</v>
      </c>
      <c r="E4" s="157">
        <v>25172</v>
      </c>
      <c r="F4" s="152">
        <v>34233</v>
      </c>
      <c r="G4" s="153">
        <v>28491</v>
      </c>
      <c r="H4" s="154">
        <v>28012</v>
      </c>
      <c r="I4" s="157">
        <v>24617</v>
      </c>
      <c r="J4" s="157">
        <v>17472</v>
      </c>
      <c r="K4" s="157">
        <v>18793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159</v>
      </c>
      <c r="C5" s="157">
        <v>25834</v>
      </c>
      <c r="D5" s="157">
        <v>14043</v>
      </c>
      <c r="E5" s="157">
        <v>12678</v>
      </c>
      <c r="F5" s="156">
        <v>13325</v>
      </c>
      <c r="G5" s="157">
        <v>13030</v>
      </c>
      <c r="H5" s="158">
        <v>12976</v>
      </c>
      <c r="I5" s="157">
        <v>14200</v>
      </c>
      <c r="J5" s="157">
        <v>14967</v>
      </c>
      <c r="K5" s="157">
        <v>15760</v>
      </c>
      <c r="Z5" s="163">
        <f t="shared" si="0"/>
        <v>1</v>
      </c>
      <c r="AA5" s="41">
        <v>6</v>
      </c>
    </row>
    <row r="6" spans="1:27" s="18" customFormat="1" ht="12.75" customHeight="1" x14ac:dyDescent="0.2">
      <c r="A6" s="70"/>
      <c r="B6" s="171" t="s">
        <v>160</v>
      </c>
      <c r="C6" s="157">
        <v>5170</v>
      </c>
      <c r="D6" s="157">
        <v>6011</v>
      </c>
      <c r="E6" s="157">
        <v>6358</v>
      </c>
      <c r="F6" s="156">
        <v>6571</v>
      </c>
      <c r="G6" s="157">
        <v>6457</v>
      </c>
      <c r="H6" s="158">
        <v>6364</v>
      </c>
      <c r="I6" s="157">
        <v>7025</v>
      </c>
      <c r="J6" s="157">
        <v>7404</v>
      </c>
      <c r="K6" s="157">
        <v>7797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161</v>
      </c>
      <c r="C7" s="157">
        <v>1958</v>
      </c>
      <c r="D7" s="157">
        <v>2014</v>
      </c>
      <c r="E7" s="157">
        <v>2729</v>
      </c>
      <c r="F7" s="156">
        <v>3056</v>
      </c>
      <c r="G7" s="157">
        <v>2552</v>
      </c>
      <c r="H7" s="158">
        <v>2560</v>
      </c>
      <c r="I7" s="157">
        <v>3257</v>
      </c>
      <c r="J7" s="157">
        <v>3433</v>
      </c>
      <c r="K7" s="157">
        <v>3615</v>
      </c>
      <c r="Z7" s="163">
        <f t="shared" si="0"/>
        <v>1</v>
      </c>
      <c r="AA7" s="41">
        <v>1</v>
      </c>
    </row>
    <row r="8" spans="1:27" s="18" customFormat="1" ht="12.75" customHeight="1" x14ac:dyDescent="0.2">
      <c r="A8" s="70"/>
      <c r="B8" s="171" t="s">
        <v>162</v>
      </c>
      <c r="C8" s="157">
        <v>0</v>
      </c>
      <c r="D8" s="157">
        <v>3433</v>
      </c>
      <c r="E8" s="157">
        <v>5779</v>
      </c>
      <c r="F8" s="156">
        <v>6845</v>
      </c>
      <c r="G8" s="157">
        <v>7747</v>
      </c>
      <c r="H8" s="158">
        <v>7567</v>
      </c>
      <c r="I8" s="157">
        <v>9335</v>
      </c>
      <c r="J8" s="157">
        <v>7929</v>
      </c>
      <c r="K8" s="157">
        <v>8409</v>
      </c>
      <c r="Z8" s="163">
        <f t="shared" si="0"/>
        <v>1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42442</v>
      </c>
      <c r="D19" s="103">
        <f t="shared" ref="D19:K19" si="1">SUM(D4:D18)</f>
        <v>46716</v>
      </c>
      <c r="E19" s="103">
        <f t="shared" si="1"/>
        <v>52716</v>
      </c>
      <c r="F19" s="104">
        <f t="shared" si="1"/>
        <v>64030</v>
      </c>
      <c r="G19" s="103">
        <f t="shared" si="1"/>
        <v>58277</v>
      </c>
      <c r="H19" s="105">
        <f t="shared" si="1"/>
        <v>57479</v>
      </c>
      <c r="I19" s="103">
        <f t="shared" si="1"/>
        <v>58434</v>
      </c>
      <c r="J19" s="103">
        <f t="shared" si="1"/>
        <v>51205</v>
      </c>
      <c r="K19" s="103">
        <f t="shared" si="1"/>
        <v>54374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173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42442</v>
      </c>
      <c r="D4" s="148">
        <f t="shared" ref="D4:K4" si="0">SUM(D5:D7)</f>
        <v>46642</v>
      </c>
      <c r="E4" s="148">
        <f t="shared" si="0"/>
        <v>51595</v>
      </c>
      <c r="F4" s="149">
        <f t="shared" si="0"/>
        <v>64030</v>
      </c>
      <c r="G4" s="148">
        <f t="shared" si="0"/>
        <v>57617</v>
      </c>
      <c r="H4" s="150">
        <f t="shared" si="0"/>
        <v>56920</v>
      </c>
      <c r="I4" s="148">
        <f t="shared" si="0"/>
        <v>58349</v>
      </c>
      <c r="J4" s="148">
        <f t="shared" si="0"/>
        <v>51116</v>
      </c>
      <c r="K4" s="148">
        <f t="shared" si="0"/>
        <v>54280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23325</v>
      </c>
      <c r="D5" s="153">
        <v>38349</v>
      </c>
      <c r="E5" s="153">
        <v>46055</v>
      </c>
      <c r="F5" s="152">
        <v>58740</v>
      </c>
      <c r="G5" s="153">
        <v>49812</v>
      </c>
      <c r="H5" s="154">
        <v>49286</v>
      </c>
      <c r="I5" s="153">
        <v>50823</v>
      </c>
      <c r="J5" s="153">
        <v>45094</v>
      </c>
      <c r="K5" s="154">
        <v>47879</v>
      </c>
      <c r="AA5" s="41">
        <v>6</v>
      </c>
    </row>
    <row r="6" spans="1:27" s="18" customFormat="1" ht="12.75" customHeight="1" x14ac:dyDescent="0.25">
      <c r="A6" s="64"/>
      <c r="B6" s="114" t="s">
        <v>45</v>
      </c>
      <c r="C6" s="156">
        <v>19117</v>
      </c>
      <c r="D6" s="157">
        <v>8293</v>
      </c>
      <c r="E6" s="157">
        <v>5540</v>
      </c>
      <c r="F6" s="156">
        <v>5290</v>
      </c>
      <c r="G6" s="157">
        <v>7805</v>
      </c>
      <c r="H6" s="158">
        <v>7634</v>
      </c>
      <c r="I6" s="157">
        <v>7526</v>
      </c>
      <c r="J6" s="157">
        <v>6022</v>
      </c>
      <c r="K6" s="158">
        <v>6401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0</v>
      </c>
      <c r="D8" s="148">
        <f t="shared" ref="D8:K8" si="1">SUM(D9:D15)</f>
        <v>74</v>
      </c>
      <c r="E8" s="148">
        <f t="shared" si="1"/>
        <v>1121</v>
      </c>
      <c r="F8" s="149">
        <f t="shared" si="1"/>
        <v>0</v>
      </c>
      <c r="G8" s="148">
        <f t="shared" si="1"/>
        <v>660</v>
      </c>
      <c r="H8" s="150">
        <f t="shared" si="1"/>
        <v>559</v>
      </c>
      <c r="I8" s="148">
        <f t="shared" si="1"/>
        <v>85</v>
      </c>
      <c r="J8" s="148">
        <f t="shared" si="1"/>
        <v>89</v>
      </c>
      <c r="K8" s="148">
        <f t="shared" si="1"/>
        <v>94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0</v>
      </c>
      <c r="D15" s="160">
        <v>74</v>
      </c>
      <c r="E15" s="160">
        <v>1121</v>
      </c>
      <c r="F15" s="159">
        <v>0</v>
      </c>
      <c r="G15" s="160">
        <v>660</v>
      </c>
      <c r="H15" s="161">
        <v>559</v>
      </c>
      <c r="I15" s="160">
        <v>85</v>
      </c>
      <c r="J15" s="160">
        <v>89</v>
      </c>
      <c r="K15" s="161">
        <v>94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0</v>
      </c>
      <c r="D16" s="148">
        <f t="shared" ref="D16:K16" si="2">SUM(D17:D23)</f>
        <v>0</v>
      </c>
      <c r="E16" s="148">
        <f t="shared" si="2"/>
        <v>0</v>
      </c>
      <c r="F16" s="149">
        <f t="shared" si="2"/>
        <v>0</v>
      </c>
      <c r="G16" s="148">
        <f t="shared" si="2"/>
        <v>0</v>
      </c>
      <c r="H16" s="150">
        <f t="shared" si="2"/>
        <v>0</v>
      </c>
      <c r="I16" s="148">
        <f t="shared" si="2"/>
        <v>0</v>
      </c>
      <c r="J16" s="148">
        <f t="shared" si="2"/>
        <v>0</v>
      </c>
      <c r="K16" s="148">
        <f t="shared" si="2"/>
        <v>0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0</v>
      </c>
      <c r="D18" s="157">
        <v>0</v>
      </c>
      <c r="E18" s="157">
        <v>0</v>
      </c>
      <c r="F18" s="156">
        <v>0</v>
      </c>
      <c r="G18" s="157">
        <v>0</v>
      </c>
      <c r="H18" s="158">
        <v>0</v>
      </c>
      <c r="I18" s="157">
        <v>0</v>
      </c>
      <c r="J18" s="157">
        <v>0</v>
      </c>
      <c r="K18" s="158">
        <v>0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42442</v>
      </c>
      <c r="D26" s="103">
        <f t="shared" ref="D26:K26" si="3">+D4+D8+D16+D24</f>
        <v>46716</v>
      </c>
      <c r="E26" s="103">
        <f t="shared" si="3"/>
        <v>52716</v>
      </c>
      <c r="F26" s="104">
        <f t="shared" si="3"/>
        <v>64030</v>
      </c>
      <c r="G26" s="103">
        <f t="shared" si="3"/>
        <v>58277</v>
      </c>
      <c r="H26" s="105">
        <f t="shared" si="3"/>
        <v>57479</v>
      </c>
      <c r="I26" s="103">
        <f t="shared" si="3"/>
        <v>58434</v>
      </c>
      <c r="J26" s="103">
        <f t="shared" si="3"/>
        <v>51205</v>
      </c>
      <c r="K26" s="103">
        <f t="shared" si="3"/>
        <v>54374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53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122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5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7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3" t="s">
        <v>0</v>
      </c>
      <c r="O3" s="23" t="s">
        <v>0</v>
      </c>
    </row>
    <row r="4" spans="1:27" s="31" customFormat="1" x14ac:dyDescent="0.25">
      <c r="A4" s="24"/>
      <c r="B4" s="25" t="s">
        <v>7</v>
      </c>
      <c r="C4" s="26" t="s">
        <v>0</v>
      </c>
      <c r="D4" s="26" t="s">
        <v>0</v>
      </c>
      <c r="E4" s="27">
        <f>SUM(E5:E8)</f>
        <v>0</v>
      </c>
      <c r="F4" s="27">
        <f t="shared" ref="F4:M4" si="0">SUM(F5:F8)</f>
        <v>0</v>
      </c>
      <c r="G4" s="27">
        <f t="shared" si="0"/>
        <v>0</v>
      </c>
      <c r="H4" s="28">
        <f t="shared" si="0"/>
        <v>0</v>
      </c>
      <c r="I4" s="27">
        <f t="shared" si="0"/>
        <v>0</v>
      </c>
      <c r="J4" s="29">
        <f t="shared" si="0"/>
        <v>0</v>
      </c>
      <c r="K4" s="27">
        <f t="shared" si="0"/>
        <v>0</v>
      </c>
      <c r="L4" s="27">
        <f t="shared" si="0"/>
        <v>0</v>
      </c>
      <c r="M4" s="27">
        <f t="shared" si="0"/>
        <v>0</v>
      </c>
      <c r="N4" s="30" t="s">
        <v>0</v>
      </c>
      <c r="O4" s="30" t="s">
        <v>0</v>
      </c>
      <c r="AA4" s="32" t="s">
        <v>8</v>
      </c>
    </row>
    <row r="5" spans="1:27" s="18" customFormat="1" x14ac:dyDescent="0.2">
      <c r="B5" s="33" t="s">
        <v>9</v>
      </c>
      <c r="C5" s="34" t="s">
        <v>0</v>
      </c>
      <c r="D5" s="35" t="s">
        <v>0</v>
      </c>
      <c r="E5" s="36">
        <v>0</v>
      </c>
      <c r="F5" s="36">
        <v>0</v>
      </c>
      <c r="G5" s="36">
        <v>0</v>
      </c>
      <c r="H5" s="37">
        <v>0</v>
      </c>
      <c r="I5" s="36">
        <v>0</v>
      </c>
      <c r="J5" s="38">
        <v>0</v>
      </c>
      <c r="K5" s="36">
        <v>0</v>
      </c>
      <c r="L5" s="36">
        <v>0</v>
      </c>
      <c r="M5" s="36">
        <v>0</v>
      </c>
      <c r="N5" s="39" t="s">
        <v>0</v>
      </c>
      <c r="O5" s="40" t="s">
        <v>0</v>
      </c>
      <c r="AA5" s="41">
        <v>1</v>
      </c>
    </row>
    <row r="6" spans="1:27" s="18" customFormat="1" x14ac:dyDescent="0.2">
      <c r="B6" s="33" t="s">
        <v>10</v>
      </c>
      <c r="C6" s="42" t="s">
        <v>0</v>
      </c>
      <c r="D6" s="43" t="s">
        <v>0</v>
      </c>
      <c r="E6" s="44">
        <v>0</v>
      </c>
      <c r="F6" s="44">
        <v>0</v>
      </c>
      <c r="G6" s="44">
        <v>0</v>
      </c>
      <c r="H6" s="45">
        <v>0</v>
      </c>
      <c r="I6" s="44">
        <v>0</v>
      </c>
      <c r="J6" s="46">
        <v>0</v>
      </c>
      <c r="K6" s="44">
        <v>0</v>
      </c>
      <c r="L6" s="44">
        <v>0</v>
      </c>
      <c r="M6" s="44">
        <v>0</v>
      </c>
      <c r="N6" s="47" t="s">
        <v>0</v>
      </c>
      <c r="O6" s="48" t="s">
        <v>0</v>
      </c>
      <c r="AA6" s="32" t="s">
        <v>11</v>
      </c>
    </row>
    <row r="7" spans="1:27" s="18" customFormat="1" x14ac:dyDescent="0.2">
      <c r="B7" s="33" t="s">
        <v>12</v>
      </c>
      <c r="C7" s="42" t="s">
        <v>0</v>
      </c>
      <c r="D7" s="43" t="s">
        <v>0</v>
      </c>
      <c r="E7" s="44">
        <v>0</v>
      </c>
      <c r="F7" s="44">
        <v>0</v>
      </c>
      <c r="G7" s="44">
        <v>0</v>
      </c>
      <c r="H7" s="45">
        <v>0</v>
      </c>
      <c r="I7" s="44">
        <v>0</v>
      </c>
      <c r="J7" s="46">
        <v>0</v>
      </c>
      <c r="K7" s="44">
        <v>0</v>
      </c>
      <c r="L7" s="44">
        <v>0</v>
      </c>
      <c r="M7" s="44">
        <v>0</v>
      </c>
      <c r="N7" s="47" t="s">
        <v>0</v>
      </c>
      <c r="O7" s="48" t="s">
        <v>0</v>
      </c>
      <c r="AA7" s="41">
        <v>1</v>
      </c>
    </row>
    <row r="8" spans="1:27" s="18" customFormat="1" x14ac:dyDescent="0.2">
      <c r="B8" s="33" t="s">
        <v>13</v>
      </c>
      <c r="C8" s="49" t="s">
        <v>0</v>
      </c>
      <c r="D8" s="50" t="s">
        <v>0</v>
      </c>
      <c r="E8" s="51">
        <v>0</v>
      </c>
      <c r="F8" s="51">
        <v>0</v>
      </c>
      <c r="G8" s="51">
        <v>0</v>
      </c>
      <c r="H8" s="52">
        <v>0</v>
      </c>
      <c r="I8" s="51">
        <v>0</v>
      </c>
      <c r="J8" s="53">
        <v>0</v>
      </c>
      <c r="K8" s="51">
        <v>0</v>
      </c>
      <c r="L8" s="51">
        <v>0</v>
      </c>
      <c r="M8" s="51">
        <v>0</v>
      </c>
      <c r="N8" s="54" t="s">
        <v>0</v>
      </c>
      <c r="O8" s="55" t="s">
        <v>0</v>
      </c>
      <c r="AA8" s="32" t="s">
        <v>14</v>
      </c>
    </row>
    <row r="9" spans="1:27" s="31" customFormat="1" x14ac:dyDescent="0.25">
      <c r="A9" s="24"/>
      <c r="B9" s="25" t="s">
        <v>15</v>
      </c>
      <c r="C9" s="26" t="s">
        <v>0</v>
      </c>
      <c r="D9" s="26" t="s">
        <v>0</v>
      </c>
      <c r="E9" s="27">
        <f>E10+E19</f>
        <v>174</v>
      </c>
      <c r="F9" s="27">
        <f t="shared" ref="F9:M9" si="1">F10+F19</f>
        <v>162</v>
      </c>
      <c r="G9" s="27">
        <f t="shared" si="1"/>
        <v>183</v>
      </c>
      <c r="H9" s="28">
        <f t="shared" si="1"/>
        <v>164</v>
      </c>
      <c r="I9" s="27">
        <f t="shared" si="1"/>
        <v>164</v>
      </c>
      <c r="J9" s="29">
        <f t="shared" si="1"/>
        <v>175.3</v>
      </c>
      <c r="K9" s="27">
        <f t="shared" si="1"/>
        <v>173</v>
      </c>
      <c r="L9" s="27">
        <f t="shared" si="1"/>
        <v>190</v>
      </c>
      <c r="M9" s="27">
        <f t="shared" si="1"/>
        <v>200</v>
      </c>
      <c r="N9" s="30" t="s">
        <v>0</v>
      </c>
      <c r="O9" s="30" t="s">
        <v>0</v>
      </c>
      <c r="AA9" s="18" t="s">
        <v>0</v>
      </c>
    </row>
    <row r="10" spans="1:27" s="31" customFormat="1" x14ac:dyDescent="0.2">
      <c r="A10" s="56"/>
      <c r="B10" s="33" t="s">
        <v>16</v>
      </c>
      <c r="C10" s="57" t="s">
        <v>0</v>
      </c>
      <c r="D10" s="58" t="s">
        <v>0</v>
      </c>
      <c r="E10" s="59">
        <f>SUM(E11:E13)</f>
        <v>174</v>
      </c>
      <c r="F10" s="59">
        <f t="shared" ref="F10:M10" si="2">SUM(F11:F13)</f>
        <v>159</v>
      </c>
      <c r="G10" s="59">
        <f t="shared" si="2"/>
        <v>183</v>
      </c>
      <c r="H10" s="60">
        <f t="shared" si="2"/>
        <v>164</v>
      </c>
      <c r="I10" s="59">
        <f t="shared" si="2"/>
        <v>164</v>
      </c>
      <c r="J10" s="61">
        <f t="shared" si="2"/>
        <v>175.3</v>
      </c>
      <c r="K10" s="59">
        <f t="shared" si="2"/>
        <v>173</v>
      </c>
      <c r="L10" s="59">
        <f t="shared" si="2"/>
        <v>190</v>
      </c>
      <c r="M10" s="59">
        <f t="shared" si="2"/>
        <v>200</v>
      </c>
      <c r="N10" s="62" t="s">
        <v>0</v>
      </c>
      <c r="O10" s="63" t="s">
        <v>0</v>
      </c>
    </row>
    <row r="11" spans="1:27" s="18" customFormat="1" x14ac:dyDescent="0.25">
      <c r="A11" s="64"/>
      <c r="B11" s="65" t="s">
        <v>17</v>
      </c>
      <c r="C11" s="66" t="s">
        <v>0</v>
      </c>
      <c r="D11" s="67" t="s">
        <v>0</v>
      </c>
      <c r="E11" s="36">
        <v>0</v>
      </c>
      <c r="F11" s="36">
        <v>0</v>
      </c>
      <c r="G11" s="36">
        <v>0</v>
      </c>
      <c r="H11" s="37">
        <v>0</v>
      </c>
      <c r="I11" s="36">
        <v>0</v>
      </c>
      <c r="J11" s="38">
        <v>0</v>
      </c>
      <c r="K11" s="36">
        <v>0</v>
      </c>
      <c r="L11" s="36">
        <v>0</v>
      </c>
      <c r="M11" s="36">
        <v>0</v>
      </c>
      <c r="N11" s="68" t="s">
        <v>0</v>
      </c>
      <c r="O11" s="69" t="s">
        <v>0</v>
      </c>
    </row>
    <row r="12" spans="1:27" s="18" customFormat="1" x14ac:dyDescent="0.2">
      <c r="A12" s="70"/>
      <c r="B12" s="65" t="s">
        <v>18</v>
      </c>
      <c r="C12" s="66" t="s">
        <v>0</v>
      </c>
      <c r="D12" s="66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69" t="s">
        <v>0</v>
      </c>
      <c r="O12" s="69" t="s">
        <v>0</v>
      </c>
    </row>
    <row r="13" spans="1:27" s="18" customFormat="1" x14ac:dyDescent="0.2">
      <c r="A13" s="70"/>
      <c r="B13" s="65" t="s">
        <v>19</v>
      </c>
      <c r="C13" s="66" t="s">
        <v>0</v>
      </c>
      <c r="D13" s="66" t="s">
        <v>0</v>
      </c>
      <c r="E13" s="44">
        <v>174</v>
      </c>
      <c r="F13" s="44">
        <v>159</v>
      </c>
      <c r="G13" s="44">
        <v>183</v>
      </c>
      <c r="H13" s="45">
        <v>164</v>
      </c>
      <c r="I13" s="44">
        <v>164</v>
      </c>
      <c r="J13" s="46">
        <v>175.3</v>
      </c>
      <c r="K13" s="44">
        <v>173</v>
      </c>
      <c r="L13" s="44">
        <v>190</v>
      </c>
      <c r="M13" s="44">
        <v>200</v>
      </c>
      <c r="N13" s="69" t="s">
        <v>0</v>
      </c>
      <c r="O13" s="69" t="s">
        <v>0</v>
      </c>
    </row>
    <row r="14" spans="1:27" s="18" customFormat="1" x14ac:dyDescent="0.25">
      <c r="A14" s="64"/>
      <c r="B14" s="71" t="s">
        <v>20</v>
      </c>
      <c r="C14" s="72" t="s">
        <v>0</v>
      </c>
      <c r="D14" s="72" t="s">
        <v>0</v>
      </c>
      <c r="E14" s="51"/>
      <c r="F14" s="51"/>
      <c r="G14" s="51"/>
      <c r="H14" s="52"/>
      <c r="I14" s="51"/>
      <c r="J14" s="53"/>
      <c r="K14" s="51"/>
      <c r="L14" s="51"/>
      <c r="M14" s="51"/>
      <c r="N14" s="69" t="s">
        <v>0</v>
      </c>
      <c r="O14" s="69" t="s">
        <v>0</v>
      </c>
    </row>
    <row r="15" spans="1:27" s="18" customFormat="1" x14ac:dyDescent="0.2">
      <c r="A15" s="70"/>
      <c r="B15" s="73" t="s">
        <v>21</v>
      </c>
      <c r="C15" s="74" t="s">
        <v>0</v>
      </c>
      <c r="D15" s="74" t="s">
        <v>0</v>
      </c>
      <c r="E15" s="37">
        <v>169</v>
      </c>
      <c r="F15" s="36">
        <v>153</v>
      </c>
      <c r="G15" s="36">
        <v>174</v>
      </c>
      <c r="H15" s="37">
        <v>155</v>
      </c>
      <c r="I15" s="36">
        <v>155</v>
      </c>
      <c r="J15" s="38">
        <v>167</v>
      </c>
      <c r="K15" s="36">
        <v>158</v>
      </c>
      <c r="L15" s="36">
        <v>173</v>
      </c>
      <c r="M15" s="38">
        <v>182</v>
      </c>
      <c r="N15" s="69" t="s">
        <v>0</v>
      </c>
      <c r="O15" s="69" t="s">
        <v>0</v>
      </c>
    </row>
    <row r="16" spans="1:27" s="18" customFormat="1" x14ac:dyDescent="0.2">
      <c r="A16" s="70"/>
      <c r="B16" s="73" t="s">
        <v>22</v>
      </c>
      <c r="C16" s="74" t="s">
        <v>0</v>
      </c>
      <c r="D16" s="74" t="s">
        <v>0</v>
      </c>
      <c r="E16" s="45">
        <v>5</v>
      </c>
      <c r="F16" s="44">
        <v>6</v>
      </c>
      <c r="G16" s="44">
        <v>5</v>
      </c>
      <c r="H16" s="45">
        <v>9</v>
      </c>
      <c r="I16" s="44">
        <v>9</v>
      </c>
      <c r="J16" s="46">
        <v>8.3000000000000007</v>
      </c>
      <c r="K16" s="44">
        <v>15</v>
      </c>
      <c r="L16" s="44">
        <v>17</v>
      </c>
      <c r="M16" s="46">
        <v>18</v>
      </c>
      <c r="N16" s="69" t="s">
        <v>0</v>
      </c>
      <c r="O16" s="69" t="s">
        <v>0</v>
      </c>
    </row>
    <row r="17" spans="1:16" s="18" customFormat="1" x14ac:dyDescent="0.2">
      <c r="A17" s="70"/>
      <c r="B17" s="73" t="s">
        <v>22</v>
      </c>
      <c r="C17" s="74" t="s">
        <v>0</v>
      </c>
      <c r="D17" s="74" t="s">
        <v>0</v>
      </c>
      <c r="E17" s="45">
        <v>0</v>
      </c>
      <c r="F17" s="44">
        <v>0</v>
      </c>
      <c r="G17" s="44">
        <v>0</v>
      </c>
      <c r="H17" s="45">
        <v>0</v>
      </c>
      <c r="I17" s="44">
        <v>0</v>
      </c>
      <c r="J17" s="46">
        <v>0</v>
      </c>
      <c r="K17" s="44">
        <v>0</v>
      </c>
      <c r="L17" s="44">
        <v>0</v>
      </c>
      <c r="M17" s="46">
        <v>0</v>
      </c>
      <c r="N17" s="69" t="s">
        <v>0</v>
      </c>
      <c r="O17" s="69" t="s">
        <v>0</v>
      </c>
    </row>
    <row r="18" spans="1:16" s="18" customFormat="1" x14ac:dyDescent="0.2">
      <c r="A18" s="70"/>
      <c r="B18" s="73" t="s">
        <v>22</v>
      </c>
      <c r="C18" s="74" t="s">
        <v>0</v>
      </c>
      <c r="D18" s="74" t="s">
        <v>0</v>
      </c>
      <c r="E18" s="52">
        <v>0</v>
      </c>
      <c r="F18" s="51">
        <v>0</v>
      </c>
      <c r="G18" s="51">
        <v>0</v>
      </c>
      <c r="H18" s="52">
        <v>0</v>
      </c>
      <c r="I18" s="51">
        <v>0</v>
      </c>
      <c r="J18" s="53">
        <v>0</v>
      </c>
      <c r="K18" s="51">
        <v>0</v>
      </c>
      <c r="L18" s="51">
        <v>0</v>
      </c>
      <c r="M18" s="53">
        <v>0</v>
      </c>
      <c r="N18" s="69" t="s">
        <v>0</v>
      </c>
      <c r="O18" s="69" t="s">
        <v>0</v>
      </c>
    </row>
    <row r="19" spans="1:16" s="18" customFormat="1" x14ac:dyDescent="0.25">
      <c r="A19" s="75"/>
      <c r="B19" s="33" t="s">
        <v>23</v>
      </c>
      <c r="C19" s="42" t="s">
        <v>0</v>
      </c>
      <c r="D19" s="49" t="s">
        <v>0</v>
      </c>
      <c r="E19" s="59">
        <v>0</v>
      </c>
      <c r="F19" s="59">
        <v>3</v>
      </c>
      <c r="G19" s="59">
        <v>0</v>
      </c>
      <c r="H19" s="60">
        <v>0</v>
      </c>
      <c r="I19" s="59">
        <v>0</v>
      </c>
      <c r="J19" s="61">
        <v>0</v>
      </c>
      <c r="K19" s="59">
        <v>0</v>
      </c>
      <c r="L19" s="59">
        <v>0</v>
      </c>
      <c r="M19" s="59">
        <v>0</v>
      </c>
      <c r="N19" s="76" t="s">
        <v>0</v>
      </c>
      <c r="O19" s="69" t="s">
        <v>0</v>
      </c>
    </row>
    <row r="20" spans="1:16" s="18" customFormat="1" ht="6" customHeight="1" x14ac:dyDescent="0.25">
      <c r="A20" s="75"/>
      <c r="B20" s="77" t="s">
        <v>0</v>
      </c>
      <c r="C20" s="49" t="s">
        <v>0</v>
      </c>
      <c r="D20" s="50" t="s">
        <v>0</v>
      </c>
      <c r="E20" s="78"/>
      <c r="F20" s="78"/>
      <c r="G20" s="78"/>
      <c r="H20" s="79"/>
      <c r="I20" s="78"/>
      <c r="J20" s="80"/>
      <c r="K20" s="78"/>
      <c r="L20" s="78"/>
      <c r="M20" s="78"/>
      <c r="N20" s="23" t="s">
        <v>0</v>
      </c>
      <c r="O20" s="76" t="s">
        <v>0</v>
      </c>
    </row>
    <row r="21" spans="1:16" s="18" customFormat="1" x14ac:dyDescent="0.2">
      <c r="A21" s="31"/>
      <c r="B21" s="25" t="s">
        <v>24</v>
      </c>
      <c r="C21" s="26" t="s">
        <v>0</v>
      </c>
      <c r="D21" s="26" t="s">
        <v>0</v>
      </c>
      <c r="E21" s="27">
        <f>SUM(E22:E27)</f>
        <v>0</v>
      </c>
      <c r="F21" s="27">
        <f t="shared" ref="F21:M21" si="3">SUM(F22:F27)</f>
        <v>0</v>
      </c>
      <c r="G21" s="27">
        <f t="shared" si="3"/>
        <v>0</v>
      </c>
      <c r="H21" s="28">
        <f t="shared" si="3"/>
        <v>0</v>
      </c>
      <c r="I21" s="27">
        <f t="shared" si="3"/>
        <v>0</v>
      </c>
      <c r="J21" s="29">
        <f t="shared" si="3"/>
        <v>0</v>
      </c>
      <c r="K21" s="27">
        <f t="shared" si="3"/>
        <v>0</v>
      </c>
      <c r="L21" s="27">
        <f t="shared" si="3"/>
        <v>0</v>
      </c>
      <c r="M21" s="27">
        <f t="shared" si="3"/>
        <v>0</v>
      </c>
      <c r="N21" s="30" t="s">
        <v>0</v>
      </c>
      <c r="O21" s="30" t="s">
        <v>0</v>
      </c>
      <c r="P21" s="31"/>
    </row>
    <row r="22" spans="1:16" s="18" customFormat="1" x14ac:dyDescent="0.2">
      <c r="B22" s="33" t="s">
        <v>25</v>
      </c>
      <c r="C22" s="34" t="s">
        <v>0</v>
      </c>
      <c r="D22" s="35" t="s">
        <v>0</v>
      </c>
      <c r="E22" s="36">
        <v>0</v>
      </c>
      <c r="F22" s="36">
        <v>0</v>
      </c>
      <c r="G22" s="36">
        <v>0</v>
      </c>
      <c r="H22" s="37">
        <v>0</v>
      </c>
      <c r="I22" s="36">
        <v>0</v>
      </c>
      <c r="J22" s="38">
        <v>0</v>
      </c>
      <c r="K22" s="36">
        <v>0</v>
      </c>
      <c r="L22" s="36">
        <v>0</v>
      </c>
      <c r="M22" s="36">
        <v>0</v>
      </c>
      <c r="N22" s="81" t="s">
        <v>0</v>
      </c>
      <c r="O22" s="68" t="s">
        <v>0</v>
      </c>
    </row>
    <row r="23" spans="1:16" s="18" customFormat="1" x14ac:dyDescent="0.2">
      <c r="B23" s="33" t="s">
        <v>26</v>
      </c>
      <c r="C23" s="42" t="s">
        <v>0</v>
      </c>
      <c r="D23" s="43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82" t="s">
        <v>0</v>
      </c>
      <c r="O23" s="69" t="s">
        <v>0</v>
      </c>
    </row>
    <row r="24" spans="1:16" s="18" customFormat="1" x14ac:dyDescent="0.2">
      <c r="B24" s="33" t="s">
        <v>27</v>
      </c>
      <c r="C24" s="42" t="s">
        <v>0</v>
      </c>
      <c r="D24" s="43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82" t="s">
        <v>0</v>
      </c>
      <c r="O24" s="69" t="s">
        <v>0</v>
      </c>
    </row>
    <row r="25" spans="1:16" s="18" customFormat="1" x14ac:dyDescent="0.2">
      <c r="B25" s="33" t="s">
        <v>28</v>
      </c>
      <c r="C25" s="42" t="s">
        <v>0</v>
      </c>
      <c r="D25" s="43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82" t="s">
        <v>0</v>
      </c>
      <c r="O25" s="69" t="s">
        <v>0</v>
      </c>
    </row>
    <row r="26" spans="1:16" s="31" customFormat="1" x14ac:dyDescent="0.2">
      <c r="A26" s="18"/>
      <c r="B26" s="33" t="s">
        <v>29</v>
      </c>
      <c r="C26" s="42" t="s">
        <v>0</v>
      </c>
      <c r="D26" s="43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82" t="s">
        <v>0</v>
      </c>
      <c r="O26" s="69" t="s">
        <v>0</v>
      </c>
      <c r="P26" s="18"/>
    </row>
    <row r="27" spans="1:16" s="18" customFormat="1" x14ac:dyDescent="0.2">
      <c r="B27" s="33" t="s">
        <v>30</v>
      </c>
      <c r="C27" s="49" t="s">
        <v>0</v>
      </c>
      <c r="D27" s="50" t="s">
        <v>0</v>
      </c>
      <c r="E27" s="51">
        <v>0</v>
      </c>
      <c r="F27" s="51">
        <v>0</v>
      </c>
      <c r="G27" s="51">
        <v>0</v>
      </c>
      <c r="H27" s="52">
        <v>0</v>
      </c>
      <c r="I27" s="51">
        <v>0</v>
      </c>
      <c r="J27" s="53">
        <v>0</v>
      </c>
      <c r="K27" s="51">
        <v>0</v>
      </c>
      <c r="L27" s="51">
        <v>0</v>
      </c>
      <c r="M27" s="51">
        <v>0</v>
      </c>
      <c r="N27" s="23" t="s">
        <v>0</v>
      </c>
      <c r="O27" s="76" t="s">
        <v>0</v>
      </c>
    </row>
    <row r="28" spans="1:16" s="18" customFormat="1" ht="6" customHeight="1" x14ac:dyDescent="0.2">
      <c r="B28" s="77" t="s">
        <v>0</v>
      </c>
      <c r="C28" s="35" t="s">
        <v>0</v>
      </c>
      <c r="D28" s="35" t="s">
        <v>0</v>
      </c>
      <c r="E28" s="83"/>
      <c r="F28" s="83"/>
      <c r="G28" s="83"/>
      <c r="H28" s="84"/>
      <c r="I28" s="83"/>
      <c r="J28" s="85"/>
      <c r="K28" s="83"/>
      <c r="L28" s="83"/>
      <c r="M28" s="83"/>
      <c r="N28" s="81" t="s">
        <v>0</v>
      </c>
      <c r="O28" s="81" t="s">
        <v>0</v>
      </c>
    </row>
    <row r="29" spans="1:16" s="18" customFormat="1" x14ac:dyDescent="0.2">
      <c r="A29" s="31"/>
      <c r="B29" s="25" t="s">
        <v>31</v>
      </c>
      <c r="C29" s="86" t="s">
        <v>0</v>
      </c>
      <c r="D29" s="86" t="s">
        <v>0</v>
      </c>
      <c r="E29" s="27">
        <v>0</v>
      </c>
      <c r="F29" s="27">
        <v>0</v>
      </c>
      <c r="G29" s="27">
        <v>0</v>
      </c>
      <c r="H29" s="28">
        <v>0</v>
      </c>
      <c r="I29" s="27">
        <v>0</v>
      </c>
      <c r="J29" s="29">
        <v>0</v>
      </c>
      <c r="K29" s="27">
        <v>0</v>
      </c>
      <c r="L29" s="27">
        <v>0</v>
      </c>
      <c r="M29" s="27">
        <v>0</v>
      </c>
      <c r="N29" s="87" t="s">
        <v>0</v>
      </c>
      <c r="O29" s="87" t="s">
        <v>0</v>
      </c>
      <c r="P29" s="31"/>
    </row>
    <row r="30" spans="1:16" s="18" customFormat="1" ht="6" customHeight="1" x14ac:dyDescent="0.2">
      <c r="A30" s="31"/>
      <c r="B30" s="26" t="s">
        <v>0</v>
      </c>
      <c r="C30" s="86" t="s">
        <v>0</v>
      </c>
      <c r="D30" s="86" t="s">
        <v>0</v>
      </c>
      <c r="E30" s="88"/>
      <c r="F30" s="88"/>
      <c r="G30" s="88"/>
      <c r="H30" s="89"/>
      <c r="I30" s="88"/>
      <c r="J30" s="90"/>
      <c r="K30" s="88"/>
      <c r="L30" s="88"/>
      <c r="M30" s="88"/>
      <c r="N30" s="87" t="s">
        <v>0</v>
      </c>
      <c r="O30" s="87" t="s">
        <v>0</v>
      </c>
      <c r="P30" s="31"/>
    </row>
    <row r="31" spans="1:16" s="18" customFormat="1" x14ac:dyDescent="0.2">
      <c r="A31" s="31"/>
      <c r="B31" s="25" t="s">
        <v>32</v>
      </c>
      <c r="C31" s="91" t="s">
        <v>0</v>
      </c>
      <c r="D31" s="92" t="s">
        <v>0</v>
      </c>
      <c r="E31" s="93">
        <f>SUM(E32:E34)</f>
        <v>77430</v>
      </c>
      <c r="F31" s="93">
        <f t="shared" ref="F31:M31" si="4">SUM(F32:F34)</f>
        <v>109730</v>
      </c>
      <c r="G31" s="93">
        <f t="shared" si="4"/>
        <v>210266</v>
      </c>
      <c r="H31" s="94">
        <f t="shared" si="4"/>
        <v>75600</v>
      </c>
      <c r="I31" s="93">
        <f t="shared" si="4"/>
        <v>75600</v>
      </c>
      <c r="J31" s="95">
        <f t="shared" si="4"/>
        <v>184071</v>
      </c>
      <c r="K31" s="93">
        <f t="shared" si="4"/>
        <v>79380</v>
      </c>
      <c r="L31" s="93">
        <f t="shared" si="4"/>
        <v>87318</v>
      </c>
      <c r="M31" s="93">
        <f t="shared" si="4"/>
        <v>91681</v>
      </c>
      <c r="N31" s="62" t="s">
        <v>0</v>
      </c>
      <c r="O31" s="63" t="s">
        <v>0</v>
      </c>
      <c r="P31" s="31"/>
    </row>
    <row r="32" spans="1:16" s="18" customFormat="1" x14ac:dyDescent="0.2">
      <c r="B32" s="33" t="s">
        <v>33</v>
      </c>
      <c r="C32" s="42" t="s">
        <v>0</v>
      </c>
      <c r="D32" s="34" t="s">
        <v>0</v>
      </c>
      <c r="E32" s="36">
        <v>77430</v>
      </c>
      <c r="F32" s="36">
        <v>109730</v>
      </c>
      <c r="G32" s="36">
        <v>210266</v>
      </c>
      <c r="H32" s="37">
        <v>75600</v>
      </c>
      <c r="I32" s="36">
        <v>75600</v>
      </c>
      <c r="J32" s="38">
        <v>184071</v>
      </c>
      <c r="K32" s="36">
        <v>79380</v>
      </c>
      <c r="L32" s="36">
        <v>87318</v>
      </c>
      <c r="M32" s="36">
        <v>91681</v>
      </c>
      <c r="N32" s="68" t="s">
        <v>0</v>
      </c>
      <c r="O32" s="69" t="s">
        <v>0</v>
      </c>
    </row>
    <row r="33" spans="1:16" s="31" customFormat="1" x14ac:dyDescent="0.2">
      <c r="A33" s="18"/>
      <c r="B33" s="33" t="s">
        <v>34</v>
      </c>
      <c r="C33" s="42" t="s">
        <v>0</v>
      </c>
      <c r="D33" s="42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69" t="s">
        <v>0</v>
      </c>
      <c r="O33" s="69" t="s">
        <v>0</v>
      </c>
      <c r="P33" s="18"/>
    </row>
    <row r="34" spans="1:16" s="18" customFormat="1" x14ac:dyDescent="0.2">
      <c r="B34" s="33" t="s">
        <v>35</v>
      </c>
      <c r="C34" s="42" t="s">
        <v>0</v>
      </c>
      <c r="D34" s="49" t="s">
        <v>0</v>
      </c>
      <c r="E34" s="51">
        <v>0</v>
      </c>
      <c r="F34" s="51">
        <v>0</v>
      </c>
      <c r="G34" s="51">
        <v>0</v>
      </c>
      <c r="H34" s="52">
        <v>0</v>
      </c>
      <c r="I34" s="51">
        <v>0</v>
      </c>
      <c r="J34" s="53">
        <v>0</v>
      </c>
      <c r="K34" s="51">
        <v>0</v>
      </c>
      <c r="L34" s="51">
        <v>0</v>
      </c>
      <c r="M34" s="51">
        <v>0</v>
      </c>
      <c r="N34" s="76" t="s">
        <v>0</v>
      </c>
      <c r="O34" s="69" t="s">
        <v>0</v>
      </c>
    </row>
    <row r="35" spans="1:16" s="18" customFormat="1" ht="6" customHeight="1" x14ac:dyDescent="0.2">
      <c r="B35" s="77" t="s">
        <v>0</v>
      </c>
      <c r="C35" s="49" t="s">
        <v>0</v>
      </c>
      <c r="D35" s="50" t="s">
        <v>0</v>
      </c>
      <c r="E35" s="96"/>
      <c r="F35" s="96"/>
      <c r="G35" s="96"/>
      <c r="H35" s="97"/>
      <c r="I35" s="96"/>
      <c r="J35" s="98"/>
      <c r="K35" s="96"/>
      <c r="L35" s="96"/>
      <c r="M35" s="96"/>
      <c r="N35" s="23" t="s">
        <v>0</v>
      </c>
      <c r="O35" s="76" t="s">
        <v>0</v>
      </c>
    </row>
    <row r="36" spans="1:16" s="31" customFormat="1" x14ac:dyDescent="0.2">
      <c r="B36" s="25" t="s">
        <v>36</v>
      </c>
      <c r="C36" s="26" t="s">
        <v>0</v>
      </c>
      <c r="D36" s="26" t="s">
        <v>0</v>
      </c>
      <c r="E36" s="27">
        <f>SUM(E37:E38)</f>
        <v>0</v>
      </c>
      <c r="F36" s="27">
        <f t="shared" ref="F36:M36" si="5">SUM(F37:F38)</f>
        <v>0</v>
      </c>
      <c r="G36" s="27">
        <f t="shared" si="5"/>
        <v>0</v>
      </c>
      <c r="H36" s="28">
        <f t="shared" si="5"/>
        <v>0</v>
      </c>
      <c r="I36" s="27">
        <f t="shared" si="5"/>
        <v>0</v>
      </c>
      <c r="J36" s="29">
        <f t="shared" si="5"/>
        <v>0</v>
      </c>
      <c r="K36" s="27">
        <f t="shared" si="5"/>
        <v>0</v>
      </c>
      <c r="L36" s="27">
        <f t="shared" si="5"/>
        <v>0</v>
      </c>
      <c r="M36" s="27">
        <f t="shared" si="5"/>
        <v>0</v>
      </c>
      <c r="N36" s="30" t="s">
        <v>0</v>
      </c>
      <c r="O36" s="30" t="s">
        <v>0</v>
      </c>
    </row>
    <row r="37" spans="1:16" s="18" customFormat="1" x14ac:dyDescent="0.2">
      <c r="B37" s="33" t="s">
        <v>37</v>
      </c>
      <c r="C37" s="34" t="s">
        <v>0</v>
      </c>
      <c r="D37" s="35" t="s">
        <v>0</v>
      </c>
      <c r="E37" s="36">
        <v>0</v>
      </c>
      <c r="F37" s="36">
        <v>0</v>
      </c>
      <c r="G37" s="36">
        <v>0</v>
      </c>
      <c r="H37" s="37">
        <v>0</v>
      </c>
      <c r="I37" s="36">
        <v>0</v>
      </c>
      <c r="J37" s="38">
        <v>0</v>
      </c>
      <c r="K37" s="36">
        <v>0</v>
      </c>
      <c r="L37" s="36">
        <v>0</v>
      </c>
      <c r="M37" s="36">
        <v>0</v>
      </c>
      <c r="N37" s="81" t="s">
        <v>0</v>
      </c>
      <c r="O37" s="68" t="s">
        <v>0</v>
      </c>
    </row>
    <row r="38" spans="1:16" s="18" customFormat="1" x14ac:dyDescent="0.2">
      <c r="B38" s="33" t="s">
        <v>38</v>
      </c>
      <c r="C38" s="49" t="s">
        <v>0</v>
      </c>
      <c r="D38" s="50" t="s">
        <v>0</v>
      </c>
      <c r="E38" s="51">
        <v>0</v>
      </c>
      <c r="F38" s="51">
        <v>0</v>
      </c>
      <c r="G38" s="51">
        <v>0</v>
      </c>
      <c r="H38" s="52">
        <v>0</v>
      </c>
      <c r="I38" s="51">
        <v>0</v>
      </c>
      <c r="J38" s="53">
        <v>0</v>
      </c>
      <c r="K38" s="51">
        <v>0</v>
      </c>
      <c r="L38" s="51">
        <v>0</v>
      </c>
      <c r="M38" s="51">
        <v>0</v>
      </c>
      <c r="N38" s="23" t="s">
        <v>0</v>
      </c>
      <c r="O38" s="76" t="s">
        <v>0</v>
      </c>
    </row>
    <row r="39" spans="1:16" s="18" customFormat="1" x14ac:dyDescent="0.2">
      <c r="A39" s="88"/>
      <c r="B39" s="99" t="s">
        <v>39</v>
      </c>
      <c r="C39" s="86" t="s">
        <v>0</v>
      </c>
      <c r="D39" s="86" t="s">
        <v>0</v>
      </c>
      <c r="E39" s="27">
        <v>890</v>
      </c>
      <c r="F39" s="27">
        <v>229</v>
      </c>
      <c r="G39" s="27">
        <v>72</v>
      </c>
      <c r="H39" s="28">
        <v>548</v>
      </c>
      <c r="I39" s="27">
        <v>548</v>
      </c>
      <c r="J39" s="29">
        <v>631.4</v>
      </c>
      <c r="K39" s="27">
        <v>581</v>
      </c>
      <c r="L39" s="27">
        <v>639</v>
      </c>
      <c r="M39" s="27">
        <v>673</v>
      </c>
      <c r="N39" s="30" t="s">
        <v>0</v>
      </c>
      <c r="O39" s="30" t="s">
        <v>0</v>
      </c>
      <c r="P39" s="31"/>
    </row>
    <row r="40" spans="1:16" s="18" customFormat="1" x14ac:dyDescent="0.2">
      <c r="A40" s="100"/>
      <c r="B40" s="101" t="s">
        <v>40</v>
      </c>
      <c r="C40" s="102" t="s">
        <v>0</v>
      </c>
      <c r="D40" s="102" t="s">
        <v>0</v>
      </c>
      <c r="E40" s="103">
        <f>E4+E9+E21+E29+E31+E36+E39</f>
        <v>78494</v>
      </c>
      <c r="F40" s="103">
        <f t="shared" ref="F40:M40" si="6">F4+F9+F21+F29+F31+F36+F39</f>
        <v>110121</v>
      </c>
      <c r="G40" s="103">
        <f t="shared" si="6"/>
        <v>210521</v>
      </c>
      <c r="H40" s="104">
        <f t="shared" si="6"/>
        <v>76312</v>
      </c>
      <c r="I40" s="103">
        <f t="shared" si="6"/>
        <v>76312</v>
      </c>
      <c r="J40" s="105">
        <f t="shared" si="6"/>
        <v>184877.69999999998</v>
      </c>
      <c r="K40" s="103">
        <f t="shared" si="6"/>
        <v>80134</v>
      </c>
      <c r="L40" s="103">
        <f t="shared" si="6"/>
        <v>88147</v>
      </c>
      <c r="M40" s="103">
        <f t="shared" si="6"/>
        <v>92554</v>
      </c>
      <c r="N40" s="106" t="s">
        <v>0</v>
      </c>
      <c r="O40" s="106" t="s">
        <v>0</v>
      </c>
    </row>
    <row r="41" spans="1:16" s="18" customFormat="1" x14ac:dyDescent="0.2">
      <c r="C41" s="107"/>
      <c r="D41" s="107"/>
      <c r="N41" s="107"/>
      <c r="O41" s="107"/>
    </row>
    <row r="42" spans="1:16" s="18" customFormat="1" x14ac:dyDescent="0.2">
      <c r="C42" s="107"/>
      <c r="D42" s="107"/>
      <c r="N42" s="107"/>
      <c r="O42" s="107"/>
    </row>
    <row r="43" spans="1:16" s="18" customFormat="1" x14ac:dyDescent="0.2">
      <c r="C43" s="107"/>
      <c r="D43" s="107"/>
      <c r="N43" s="107"/>
      <c r="O43" s="107"/>
    </row>
    <row r="44" spans="1:16" s="18" customFormat="1" x14ac:dyDescent="0.2">
      <c r="C44" s="107"/>
      <c r="D44" s="107"/>
      <c r="N44" s="107"/>
      <c r="O44" s="107"/>
    </row>
    <row r="45" spans="1:16" s="18" customFormat="1" x14ac:dyDescent="0.2">
      <c r="C45" s="107"/>
      <c r="D45" s="107"/>
      <c r="N45" s="107"/>
      <c r="O45" s="107"/>
    </row>
    <row r="46" spans="1:16" s="18" customFormat="1" x14ac:dyDescent="0.2">
      <c r="C46" s="107"/>
      <c r="D46" s="107"/>
      <c r="N46" s="107"/>
      <c r="O46" s="107"/>
    </row>
    <row r="47" spans="1:16" s="18" customFormat="1" x14ac:dyDescent="0.2">
      <c r="C47" s="107"/>
      <c r="D47" s="107"/>
      <c r="N47" s="107"/>
      <c r="O47" s="107"/>
    </row>
    <row r="48" spans="1:16" s="18" customFormat="1" x14ac:dyDescent="0.2">
      <c r="C48" s="107"/>
      <c r="D48" s="107"/>
      <c r="N48" s="107"/>
      <c r="O48" s="107"/>
    </row>
    <row r="49" spans="3:15" s="18" customFormat="1" x14ac:dyDescent="0.2">
      <c r="C49" s="107"/>
      <c r="D49" s="107"/>
      <c r="N49" s="107"/>
      <c r="O49" s="107"/>
    </row>
    <row r="50" spans="3:15" s="18" customFormat="1" x14ac:dyDescent="0.2">
      <c r="C50" s="107" t="s">
        <v>0</v>
      </c>
      <c r="D50" s="107" t="s">
        <v>0</v>
      </c>
      <c r="N50" s="107" t="s">
        <v>0</v>
      </c>
      <c r="O50" s="107" t="s">
        <v>0</v>
      </c>
    </row>
    <row r="51" spans="3:15" s="18" customFormat="1" x14ac:dyDescent="0.2">
      <c r="C51" s="107" t="s">
        <v>0</v>
      </c>
      <c r="D51" s="107" t="s">
        <v>0</v>
      </c>
      <c r="N51" s="107" t="s">
        <v>0</v>
      </c>
      <c r="O51" s="107" t="s">
        <v>0</v>
      </c>
    </row>
    <row r="52" spans="3:15" s="18" customFormat="1" x14ac:dyDescent="0.2">
      <c r="C52" s="107" t="s">
        <v>0</v>
      </c>
      <c r="D52" s="107" t="s">
        <v>0</v>
      </c>
      <c r="N52" s="107" t="s">
        <v>0</v>
      </c>
      <c r="O52" s="107" t="s">
        <v>0</v>
      </c>
    </row>
    <row r="53" spans="3:15" s="18" customFormat="1" x14ac:dyDescent="0.2">
      <c r="C53" s="107" t="s">
        <v>0</v>
      </c>
      <c r="D53" s="107" t="s">
        <v>0</v>
      </c>
      <c r="N53" s="107" t="s">
        <v>0</v>
      </c>
      <c r="O53" s="107" t="s">
        <v>0</v>
      </c>
    </row>
    <row r="54" spans="3:15" s="18" customFormat="1" x14ac:dyDescent="0.2">
      <c r="C54" s="107" t="s">
        <v>0</v>
      </c>
      <c r="D54" s="107" t="s">
        <v>0</v>
      </c>
      <c r="N54" s="107" t="s">
        <v>0</v>
      </c>
      <c r="O54" s="107" t="s">
        <v>0</v>
      </c>
    </row>
    <row r="55" spans="3:15" s="18" customFormat="1" x14ac:dyDescent="0.2">
      <c r="C55" s="107" t="s">
        <v>0</v>
      </c>
      <c r="D55" s="107" t="s">
        <v>0</v>
      </c>
      <c r="N55" s="107" t="s">
        <v>0</v>
      </c>
      <c r="O55" s="107" t="s">
        <v>0</v>
      </c>
    </row>
    <row r="56" spans="3:15" s="18" customFormat="1" x14ac:dyDescent="0.2">
      <c r="C56" s="107" t="s">
        <v>0</v>
      </c>
      <c r="D56" s="107" t="s">
        <v>0</v>
      </c>
      <c r="N56" s="107" t="s">
        <v>0</v>
      </c>
      <c r="O56" s="107" t="s">
        <v>0</v>
      </c>
    </row>
    <row r="57" spans="3:15" s="18" customFormat="1" x14ac:dyDescent="0.2">
      <c r="C57" s="107" t="s">
        <v>0</v>
      </c>
      <c r="D57" s="107" t="s">
        <v>0</v>
      </c>
      <c r="N57" s="107" t="s">
        <v>0</v>
      </c>
      <c r="O57" s="107" t="s">
        <v>0</v>
      </c>
    </row>
    <row r="58" spans="3:15" s="18" customFormat="1" x14ac:dyDescent="0.2">
      <c r="C58" s="107" t="s">
        <v>0</v>
      </c>
      <c r="D58" s="107" t="s">
        <v>0</v>
      </c>
      <c r="N58" s="107" t="s">
        <v>0</v>
      </c>
      <c r="O58" s="107" t="s">
        <v>0</v>
      </c>
    </row>
    <row r="59" spans="3:15" s="18" customFormat="1" x14ac:dyDescent="0.2">
      <c r="C59" s="107" t="s">
        <v>0</v>
      </c>
      <c r="D59" s="107" t="s">
        <v>0</v>
      </c>
      <c r="N59" s="107" t="s">
        <v>0</v>
      </c>
      <c r="O59" s="107" t="s">
        <v>0</v>
      </c>
    </row>
    <row r="60" spans="3:15" s="18" customFormat="1" x14ac:dyDescent="0.2">
      <c r="C60" s="107" t="s">
        <v>0</v>
      </c>
      <c r="D60" s="107" t="s">
        <v>0</v>
      </c>
      <c r="N60" s="107" t="s">
        <v>0</v>
      </c>
      <c r="O60" s="107" t="s">
        <v>0</v>
      </c>
    </row>
    <row r="61" spans="3:15" s="18" customFormat="1" x14ac:dyDescent="0.2">
      <c r="C61" s="107" t="s">
        <v>0</v>
      </c>
      <c r="D61" s="107" t="s">
        <v>0</v>
      </c>
      <c r="N61" s="107" t="s">
        <v>0</v>
      </c>
      <c r="O61" s="107" t="s">
        <v>0</v>
      </c>
    </row>
    <row r="62" spans="3:15" s="18" customFormat="1" x14ac:dyDescent="0.2">
      <c r="C62" s="107" t="s">
        <v>0</v>
      </c>
      <c r="D62" s="107" t="s">
        <v>0</v>
      </c>
      <c r="N62" s="107" t="s">
        <v>0</v>
      </c>
      <c r="O62" s="107" t="s">
        <v>0</v>
      </c>
    </row>
    <row r="63" spans="3:15" s="18" customFormat="1" x14ac:dyDescent="0.2">
      <c r="C63" s="107" t="s">
        <v>0</v>
      </c>
      <c r="D63" s="107" t="s">
        <v>0</v>
      </c>
      <c r="N63" s="107" t="s">
        <v>0</v>
      </c>
      <c r="O63" s="107" t="s">
        <v>0</v>
      </c>
    </row>
    <row r="64" spans="3:15" s="18" customFormat="1" x14ac:dyDescent="0.2">
      <c r="C64" s="107" t="s">
        <v>0</v>
      </c>
      <c r="D64" s="107" t="s">
        <v>0</v>
      </c>
      <c r="N64" s="107" t="s">
        <v>0</v>
      </c>
      <c r="O64" s="107" t="s">
        <v>0</v>
      </c>
    </row>
    <row r="65" spans="3:15" s="18" customFormat="1" x14ac:dyDescent="0.2">
      <c r="C65" s="107" t="s">
        <v>0</v>
      </c>
      <c r="D65" s="107" t="s">
        <v>0</v>
      </c>
      <c r="N65" s="107" t="s">
        <v>0</v>
      </c>
      <c r="O65" s="107" t="s">
        <v>0</v>
      </c>
    </row>
    <row r="66" spans="3:15" s="18" customFormat="1" x14ac:dyDescent="0.2">
      <c r="C66" s="107" t="s">
        <v>0</v>
      </c>
      <c r="D66" s="107" t="s">
        <v>0</v>
      </c>
      <c r="N66" s="107" t="s">
        <v>0</v>
      </c>
      <c r="O66" s="107" t="s">
        <v>0</v>
      </c>
    </row>
    <row r="67" spans="3:15" s="18" customFormat="1" x14ac:dyDescent="0.2">
      <c r="C67" s="107" t="s">
        <v>0</v>
      </c>
      <c r="D67" s="107" t="s">
        <v>0</v>
      </c>
      <c r="N67" s="107" t="s">
        <v>0</v>
      </c>
      <c r="O67" s="107" t="s">
        <v>0</v>
      </c>
    </row>
    <row r="68" spans="3:15" s="18" customFormat="1" x14ac:dyDescent="0.2">
      <c r="C68" s="107" t="s">
        <v>0</v>
      </c>
      <c r="D68" s="107" t="s">
        <v>0</v>
      </c>
      <c r="N68" s="107" t="s">
        <v>0</v>
      </c>
      <c r="O68" s="107" t="s">
        <v>0</v>
      </c>
    </row>
    <row r="69" spans="3:15" s="18" customFormat="1" x14ac:dyDescent="0.2">
      <c r="C69" s="107" t="s">
        <v>0</v>
      </c>
      <c r="D69" s="107" t="s">
        <v>0</v>
      </c>
      <c r="N69" s="107" t="s">
        <v>0</v>
      </c>
      <c r="O69" s="107" t="s">
        <v>0</v>
      </c>
    </row>
    <row r="70" spans="3:15" s="18" customFormat="1" x14ac:dyDescent="0.2">
      <c r="C70" s="107" t="s">
        <v>0</v>
      </c>
      <c r="D70" s="107" t="s">
        <v>0</v>
      </c>
      <c r="N70" s="107" t="s">
        <v>0</v>
      </c>
      <c r="O70" s="107" t="s">
        <v>0</v>
      </c>
    </row>
    <row r="71" spans="3:15" s="18" customFormat="1" x14ac:dyDescent="0.2">
      <c r="C71" s="107" t="s">
        <v>0</v>
      </c>
      <c r="D71" s="107" t="s">
        <v>0</v>
      </c>
      <c r="N71" s="107" t="s">
        <v>0</v>
      </c>
      <c r="O71" s="107" t="s">
        <v>0</v>
      </c>
    </row>
    <row r="72" spans="3:15" s="18" customFormat="1" x14ac:dyDescent="0.2">
      <c r="C72" s="107" t="s">
        <v>0</v>
      </c>
      <c r="D72" s="107" t="s">
        <v>0</v>
      </c>
      <c r="N72" s="107" t="s">
        <v>0</v>
      </c>
      <c r="O72" s="107" t="s">
        <v>0</v>
      </c>
    </row>
    <row r="73" spans="3:15" s="18" customFormat="1" x14ac:dyDescent="0.2">
      <c r="C73" s="107" t="s">
        <v>0</v>
      </c>
      <c r="D73" s="107" t="s">
        <v>0</v>
      </c>
      <c r="N73" s="107" t="s">
        <v>0</v>
      </c>
      <c r="O73" s="107" t="s">
        <v>0</v>
      </c>
    </row>
    <row r="74" spans="3:15" s="18" customFormat="1" x14ac:dyDescent="0.2">
      <c r="C74" s="107" t="s">
        <v>0</v>
      </c>
      <c r="D74" s="107" t="s">
        <v>0</v>
      </c>
      <c r="N74" s="107" t="s">
        <v>0</v>
      </c>
      <c r="O74" s="107" t="s">
        <v>0</v>
      </c>
    </row>
    <row r="75" spans="3:15" s="18" customFormat="1" x14ac:dyDescent="0.2">
      <c r="C75" s="107" t="s">
        <v>0</v>
      </c>
      <c r="D75" s="107" t="s">
        <v>0</v>
      </c>
      <c r="N75" s="107" t="s">
        <v>0</v>
      </c>
      <c r="O75" s="107" t="s">
        <v>0</v>
      </c>
    </row>
    <row r="76" spans="3:15" s="18" customFormat="1" x14ac:dyDescent="0.2">
      <c r="C76" s="107" t="s">
        <v>0</v>
      </c>
      <c r="D76" s="107" t="s">
        <v>0</v>
      </c>
      <c r="N76" s="107" t="s">
        <v>0</v>
      </c>
      <c r="O76" s="107" t="s">
        <v>0</v>
      </c>
    </row>
    <row r="77" spans="3:15" s="18" customFormat="1" x14ac:dyDescent="0.2">
      <c r="C77" s="107" t="s">
        <v>0</v>
      </c>
      <c r="D77" s="107" t="s">
        <v>0</v>
      </c>
      <c r="N77" s="107" t="s">
        <v>0</v>
      </c>
      <c r="O77" s="107" t="s">
        <v>0</v>
      </c>
    </row>
    <row r="78" spans="3:15" s="18" customFormat="1" x14ac:dyDescent="0.2">
      <c r="C78" s="107" t="s">
        <v>0</v>
      </c>
      <c r="D78" s="107" t="s">
        <v>0</v>
      </c>
      <c r="N78" s="107" t="s">
        <v>0</v>
      </c>
      <c r="O78" s="107" t="s">
        <v>0</v>
      </c>
    </row>
    <row r="79" spans="3:15" s="18" customFormat="1" x14ac:dyDescent="0.2">
      <c r="C79" s="107" t="s">
        <v>0</v>
      </c>
      <c r="D79" s="107" t="s">
        <v>0</v>
      </c>
      <c r="N79" s="107" t="s">
        <v>0</v>
      </c>
      <c r="O79" s="107" t="s">
        <v>0</v>
      </c>
    </row>
    <row r="80" spans="3:15" s="18" customFormat="1" x14ac:dyDescent="0.2">
      <c r="C80" s="107" t="s">
        <v>0</v>
      </c>
      <c r="D80" s="107" t="s">
        <v>0</v>
      </c>
      <c r="N80" s="107" t="s">
        <v>0</v>
      </c>
      <c r="O80" s="107" t="s">
        <v>0</v>
      </c>
    </row>
    <row r="81" spans="3:15" s="18" customFormat="1" x14ac:dyDescent="0.2">
      <c r="C81" s="107" t="s">
        <v>0</v>
      </c>
      <c r="D81" s="107" t="s">
        <v>0</v>
      </c>
      <c r="N81" s="107" t="s">
        <v>0</v>
      </c>
      <c r="O81" s="107" t="s">
        <v>0</v>
      </c>
    </row>
    <row r="82" spans="3:15" s="18" customFormat="1" x14ac:dyDescent="0.2">
      <c r="C82" s="107" t="s">
        <v>0</v>
      </c>
      <c r="D82" s="107" t="s">
        <v>0</v>
      </c>
      <c r="N82" s="107" t="s">
        <v>0</v>
      </c>
      <c r="O82" s="107" t="s">
        <v>0</v>
      </c>
    </row>
    <row r="83" spans="3:15" s="18" customFormat="1" x14ac:dyDescent="0.2">
      <c r="C83" s="107" t="s">
        <v>0</v>
      </c>
      <c r="D83" s="107" t="s">
        <v>0</v>
      </c>
      <c r="N83" s="107" t="s">
        <v>0</v>
      </c>
      <c r="O83" s="107" t="s">
        <v>0</v>
      </c>
    </row>
    <row r="84" spans="3:15" s="18" customFormat="1" x14ac:dyDescent="0.2">
      <c r="C84" s="107" t="s">
        <v>0</v>
      </c>
      <c r="D84" s="107" t="s">
        <v>0</v>
      </c>
      <c r="N84" s="107" t="s">
        <v>0</v>
      </c>
      <c r="O84" s="107" t="s">
        <v>0</v>
      </c>
    </row>
    <row r="85" spans="3:15" s="18" customFormat="1" x14ac:dyDescent="0.2">
      <c r="C85" s="107" t="s">
        <v>0</v>
      </c>
      <c r="D85" s="107" t="s">
        <v>0</v>
      </c>
      <c r="N85" s="107" t="s">
        <v>0</v>
      </c>
      <c r="O85" s="107" t="s">
        <v>0</v>
      </c>
    </row>
    <row r="86" spans="3:15" s="18" customFormat="1" x14ac:dyDescent="0.2">
      <c r="C86" s="107" t="s">
        <v>0</v>
      </c>
      <c r="D86" s="107" t="s">
        <v>0</v>
      </c>
      <c r="N86" s="107" t="s">
        <v>0</v>
      </c>
      <c r="O86" s="107" t="s">
        <v>0</v>
      </c>
    </row>
    <row r="87" spans="3:15" s="18" customFormat="1" x14ac:dyDescent="0.2">
      <c r="C87" s="107" t="s">
        <v>0</v>
      </c>
      <c r="D87" s="107" t="s">
        <v>0</v>
      </c>
      <c r="N87" s="107" t="s">
        <v>0</v>
      </c>
      <c r="O87" s="107" t="s">
        <v>0</v>
      </c>
    </row>
    <row r="88" spans="3:15" s="18" customFormat="1" x14ac:dyDescent="0.2">
      <c r="C88" s="107" t="s">
        <v>0</v>
      </c>
      <c r="D88" s="107" t="s">
        <v>0</v>
      </c>
      <c r="N88" s="107" t="s">
        <v>0</v>
      </c>
      <c r="O88" s="107" t="s">
        <v>0</v>
      </c>
    </row>
    <row r="89" spans="3:15" s="18" customFormat="1" x14ac:dyDescent="0.2">
      <c r="C89" s="107" t="s">
        <v>0</v>
      </c>
      <c r="D89" s="107" t="s">
        <v>0</v>
      </c>
      <c r="N89" s="107" t="s">
        <v>0</v>
      </c>
      <c r="O89" s="107" t="s">
        <v>0</v>
      </c>
    </row>
    <row r="90" spans="3:15" s="18" customFormat="1" x14ac:dyDescent="0.2">
      <c r="C90" s="107" t="s">
        <v>0</v>
      </c>
      <c r="D90" s="107" t="s">
        <v>0</v>
      </c>
      <c r="N90" s="107" t="s">
        <v>0</v>
      </c>
      <c r="O90" s="107" t="s">
        <v>0</v>
      </c>
    </row>
    <row r="91" spans="3:15" s="18" customFormat="1" x14ac:dyDescent="0.2">
      <c r="C91" s="107" t="s">
        <v>0</v>
      </c>
      <c r="D91" s="107" t="s">
        <v>0</v>
      </c>
      <c r="N91" s="107" t="s">
        <v>0</v>
      </c>
      <c r="O91" s="107" t="s">
        <v>0</v>
      </c>
    </row>
    <row r="92" spans="3:15" s="18" customFormat="1" x14ac:dyDescent="0.2">
      <c r="C92" s="107" t="s">
        <v>0</v>
      </c>
      <c r="D92" s="107" t="s">
        <v>0</v>
      </c>
      <c r="N92" s="107" t="s">
        <v>0</v>
      </c>
      <c r="O92" s="107" t="s">
        <v>0</v>
      </c>
    </row>
    <row r="93" spans="3:15" s="18" customFormat="1" x14ac:dyDescent="0.2">
      <c r="C93" s="107" t="s">
        <v>0</v>
      </c>
      <c r="D93" s="107" t="s">
        <v>0</v>
      </c>
      <c r="N93" s="107" t="s">
        <v>0</v>
      </c>
      <c r="O93" s="107" t="s">
        <v>0</v>
      </c>
    </row>
    <row r="94" spans="3:15" s="18" customFormat="1" x14ac:dyDescent="0.2">
      <c r="C94" s="107" t="s">
        <v>0</v>
      </c>
      <c r="D94" s="107" t="s">
        <v>0</v>
      </c>
      <c r="N94" s="107" t="s">
        <v>0</v>
      </c>
      <c r="O94" s="107" t="s">
        <v>0</v>
      </c>
    </row>
    <row r="95" spans="3:15" s="18" customFormat="1" x14ac:dyDescent="0.2">
      <c r="C95" s="107" t="s">
        <v>0</v>
      </c>
      <c r="D95" s="107" t="s">
        <v>0</v>
      </c>
      <c r="N95" s="107" t="s">
        <v>0</v>
      </c>
      <c r="O95" s="107" t="s">
        <v>0</v>
      </c>
    </row>
    <row r="96" spans="3:15" s="18" customFormat="1" x14ac:dyDescent="0.2">
      <c r="C96" s="107" t="s">
        <v>0</v>
      </c>
      <c r="D96" s="107" t="s">
        <v>0</v>
      </c>
      <c r="N96" s="107" t="s">
        <v>0</v>
      </c>
      <c r="O96" s="107" t="s">
        <v>0</v>
      </c>
    </row>
    <row r="97" spans="3:15" s="18" customFormat="1" x14ac:dyDescent="0.2">
      <c r="C97" s="107" t="s">
        <v>0</v>
      </c>
      <c r="D97" s="107" t="s">
        <v>0</v>
      </c>
      <c r="N97" s="107" t="s">
        <v>0</v>
      </c>
      <c r="O97" s="107" t="s">
        <v>0</v>
      </c>
    </row>
    <row r="98" spans="3:15" s="18" customFormat="1" x14ac:dyDescent="0.2">
      <c r="C98" s="107" t="s">
        <v>0</v>
      </c>
      <c r="D98" s="107" t="s">
        <v>0</v>
      </c>
      <c r="N98" s="107" t="s">
        <v>0</v>
      </c>
      <c r="O98" s="107" t="s">
        <v>0</v>
      </c>
    </row>
    <row r="99" spans="3:15" s="18" customFormat="1" x14ac:dyDescent="0.2">
      <c r="C99" s="107" t="s">
        <v>0</v>
      </c>
      <c r="D99" s="107" t="s">
        <v>0</v>
      </c>
      <c r="N99" s="107" t="s">
        <v>0</v>
      </c>
      <c r="O99" s="107" t="s">
        <v>0</v>
      </c>
    </row>
    <row r="100" spans="3:15" s="18" customFormat="1" x14ac:dyDescent="0.2">
      <c r="C100" s="107" t="s">
        <v>0</v>
      </c>
      <c r="D100" s="107" t="s">
        <v>0</v>
      </c>
      <c r="N100" s="107" t="s">
        <v>0</v>
      </c>
      <c r="O100" s="107" t="s">
        <v>0</v>
      </c>
    </row>
    <row r="101" spans="3:15" s="18" customFormat="1" x14ac:dyDescent="0.2">
      <c r="C101" s="107" t="s">
        <v>0</v>
      </c>
      <c r="D101" s="107" t="s">
        <v>0</v>
      </c>
      <c r="N101" s="107" t="s">
        <v>0</v>
      </c>
      <c r="O101" s="107" t="s">
        <v>0</v>
      </c>
    </row>
    <row r="102" spans="3:15" s="18" customFormat="1" x14ac:dyDescent="0.2">
      <c r="C102" s="107" t="s">
        <v>0</v>
      </c>
      <c r="D102" s="107" t="s">
        <v>0</v>
      </c>
      <c r="N102" s="107" t="s">
        <v>0</v>
      </c>
      <c r="O102" s="107" t="s">
        <v>0</v>
      </c>
    </row>
    <row r="103" spans="3:15" s="18" customFormat="1" x14ac:dyDescent="0.2">
      <c r="C103" s="107" t="s">
        <v>0</v>
      </c>
      <c r="D103" s="107" t="s">
        <v>0</v>
      </c>
      <c r="N103" s="107" t="s">
        <v>0</v>
      </c>
      <c r="O103" s="107" t="s">
        <v>0</v>
      </c>
    </row>
    <row r="104" spans="3:15" s="18" customFormat="1" x14ac:dyDescent="0.2">
      <c r="C104" s="107" t="s">
        <v>0</v>
      </c>
      <c r="D104" s="107" t="s">
        <v>0</v>
      </c>
      <c r="N104" s="107" t="s">
        <v>0</v>
      </c>
      <c r="O104" s="107" t="s">
        <v>0</v>
      </c>
    </row>
    <row r="105" spans="3:15" s="18" customFormat="1" x14ac:dyDescent="0.2">
      <c r="C105" s="107" t="s">
        <v>0</v>
      </c>
      <c r="D105" s="107" t="s">
        <v>0</v>
      </c>
      <c r="N105" s="107" t="s">
        <v>0</v>
      </c>
      <c r="O105" s="107" t="s">
        <v>0</v>
      </c>
    </row>
    <row r="106" spans="3:15" s="18" customFormat="1" x14ac:dyDescent="0.2">
      <c r="C106" s="107" t="s">
        <v>0</v>
      </c>
      <c r="D106" s="107" t="s">
        <v>0</v>
      </c>
      <c r="N106" s="107" t="s">
        <v>0</v>
      </c>
      <c r="O106" s="107" t="s">
        <v>0</v>
      </c>
    </row>
    <row r="107" spans="3:15" s="18" customFormat="1" x14ac:dyDescent="0.2">
      <c r="C107" s="107" t="s">
        <v>0</v>
      </c>
      <c r="D107" s="107" t="s">
        <v>0</v>
      </c>
      <c r="N107" s="107" t="s">
        <v>0</v>
      </c>
      <c r="O107" s="107" t="s">
        <v>0</v>
      </c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7" width="7.7109375" style="108" customWidth="1"/>
    <col min="8" max="9" width="10.140625" style="108" customWidth="1"/>
    <col min="10" max="13" width="7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123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241405</v>
      </c>
      <c r="F4" s="27">
        <f t="shared" ref="F4:M4" si="0">F5+F8+F47</f>
        <v>277913</v>
      </c>
      <c r="G4" s="27">
        <f t="shared" si="0"/>
        <v>306918</v>
      </c>
      <c r="H4" s="28">
        <f t="shared" si="0"/>
        <v>366023</v>
      </c>
      <c r="I4" s="27">
        <f t="shared" si="0"/>
        <v>342662</v>
      </c>
      <c r="J4" s="29">
        <f t="shared" si="0"/>
        <v>332851</v>
      </c>
      <c r="K4" s="27">
        <f t="shared" si="0"/>
        <v>369623</v>
      </c>
      <c r="L4" s="27">
        <f t="shared" si="0"/>
        <v>379187</v>
      </c>
      <c r="M4" s="27">
        <f t="shared" si="0"/>
        <v>399681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159251</v>
      </c>
      <c r="F5" s="59">
        <f t="shared" ref="F5:M5" si="1">SUM(F6:F7)</f>
        <v>205873</v>
      </c>
      <c r="G5" s="59">
        <f t="shared" si="1"/>
        <v>236800</v>
      </c>
      <c r="H5" s="60">
        <f t="shared" si="1"/>
        <v>289229</v>
      </c>
      <c r="I5" s="59">
        <f t="shared" si="1"/>
        <v>257673</v>
      </c>
      <c r="J5" s="61">
        <f t="shared" si="1"/>
        <v>255782</v>
      </c>
      <c r="K5" s="59">
        <f t="shared" si="1"/>
        <v>292476</v>
      </c>
      <c r="L5" s="59">
        <f t="shared" si="1"/>
        <v>300063</v>
      </c>
      <c r="M5" s="59">
        <f t="shared" si="1"/>
        <v>316357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140958</v>
      </c>
      <c r="F6" s="36">
        <v>183119</v>
      </c>
      <c r="G6" s="36">
        <v>211714</v>
      </c>
      <c r="H6" s="37">
        <v>254734</v>
      </c>
      <c r="I6" s="36">
        <v>229806</v>
      </c>
      <c r="J6" s="38">
        <v>228576</v>
      </c>
      <c r="K6" s="36">
        <v>259130</v>
      </c>
      <c r="L6" s="36">
        <v>264901</v>
      </c>
      <c r="M6" s="36">
        <v>279332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18293</v>
      </c>
      <c r="F7" s="51">
        <v>22754</v>
      </c>
      <c r="G7" s="51">
        <v>25086</v>
      </c>
      <c r="H7" s="52">
        <v>34495</v>
      </c>
      <c r="I7" s="51">
        <v>27867</v>
      </c>
      <c r="J7" s="53">
        <v>27206</v>
      </c>
      <c r="K7" s="51">
        <v>33346</v>
      </c>
      <c r="L7" s="51">
        <v>35162</v>
      </c>
      <c r="M7" s="51">
        <v>37025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82154</v>
      </c>
      <c r="F8" s="59">
        <f t="shared" ref="F8:M8" si="2">SUM(F9:F46)</f>
        <v>72040</v>
      </c>
      <c r="G8" s="59">
        <f t="shared" si="2"/>
        <v>70118</v>
      </c>
      <c r="H8" s="60">
        <f t="shared" si="2"/>
        <v>76794</v>
      </c>
      <c r="I8" s="59">
        <f t="shared" si="2"/>
        <v>84989</v>
      </c>
      <c r="J8" s="61">
        <f t="shared" si="2"/>
        <v>77069</v>
      </c>
      <c r="K8" s="59">
        <f t="shared" si="2"/>
        <v>77147</v>
      </c>
      <c r="L8" s="59">
        <f t="shared" si="2"/>
        <v>79124</v>
      </c>
      <c r="M8" s="59">
        <f t="shared" si="2"/>
        <v>83324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103</v>
      </c>
      <c r="F9" s="36">
        <v>125</v>
      </c>
      <c r="G9" s="36">
        <v>657</v>
      </c>
      <c r="H9" s="37">
        <v>443</v>
      </c>
      <c r="I9" s="36">
        <v>820</v>
      </c>
      <c r="J9" s="38">
        <v>817</v>
      </c>
      <c r="K9" s="36">
        <v>467</v>
      </c>
      <c r="L9" s="36">
        <v>492</v>
      </c>
      <c r="M9" s="36">
        <v>518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1270</v>
      </c>
      <c r="F10" s="44">
        <v>1121</v>
      </c>
      <c r="G10" s="44">
        <v>1448</v>
      </c>
      <c r="H10" s="45">
        <v>1370</v>
      </c>
      <c r="I10" s="44">
        <v>1695</v>
      </c>
      <c r="J10" s="46">
        <v>1595</v>
      </c>
      <c r="K10" s="44">
        <v>1654</v>
      </c>
      <c r="L10" s="44">
        <v>1742</v>
      </c>
      <c r="M10" s="44">
        <v>1835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485</v>
      </c>
      <c r="F11" s="44">
        <v>1401</v>
      </c>
      <c r="G11" s="44">
        <v>813</v>
      </c>
      <c r="H11" s="45">
        <v>2438</v>
      </c>
      <c r="I11" s="44">
        <v>1187</v>
      </c>
      <c r="J11" s="46">
        <v>1065</v>
      </c>
      <c r="K11" s="44">
        <v>504</v>
      </c>
      <c r="L11" s="44">
        <v>531</v>
      </c>
      <c r="M11" s="44">
        <v>559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3893</v>
      </c>
      <c r="F12" s="44">
        <v>5831</v>
      </c>
      <c r="G12" s="44">
        <v>4817</v>
      </c>
      <c r="H12" s="45">
        <v>5050</v>
      </c>
      <c r="I12" s="44">
        <v>5648</v>
      </c>
      <c r="J12" s="46">
        <v>5589</v>
      </c>
      <c r="K12" s="44">
        <v>5329</v>
      </c>
      <c r="L12" s="44">
        <v>5618</v>
      </c>
      <c r="M12" s="44">
        <v>5915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331</v>
      </c>
      <c r="F13" s="44">
        <v>215</v>
      </c>
      <c r="G13" s="44">
        <v>167</v>
      </c>
      <c r="H13" s="45">
        <v>300</v>
      </c>
      <c r="I13" s="44">
        <v>64</v>
      </c>
      <c r="J13" s="46">
        <v>66</v>
      </c>
      <c r="K13" s="44">
        <v>300</v>
      </c>
      <c r="L13" s="44">
        <v>316</v>
      </c>
      <c r="M13" s="44">
        <v>333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715</v>
      </c>
      <c r="F14" s="44">
        <v>1223</v>
      </c>
      <c r="G14" s="44">
        <v>1683</v>
      </c>
      <c r="H14" s="45">
        <v>1607</v>
      </c>
      <c r="I14" s="44">
        <v>2444</v>
      </c>
      <c r="J14" s="46">
        <v>2062</v>
      </c>
      <c r="K14" s="44">
        <v>1826</v>
      </c>
      <c r="L14" s="44">
        <v>1925</v>
      </c>
      <c r="M14" s="44">
        <v>2026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10119</v>
      </c>
      <c r="F15" s="44">
        <v>9215</v>
      </c>
      <c r="G15" s="44">
        <v>7406</v>
      </c>
      <c r="H15" s="45">
        <v>11146</v>
      </c>
      <c r="I15" s="44">
        <v>11783</v>
      </c>
      <c r="J15" s="46">
        <v>8533</v>
      </c>
      <c r="K15" s="44">
        <v>9627</v>
      </c>
      <c r="L15" s="44">
        <v>7800</v>
      </c>
      <c r="M15" s="44">
        <v>8213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19063</v>
      </c>
      <c r="F16" s="44">
        <v>19374</v>
      </c>
      <c r="G16" s="44">
        <v>11116</v>
      </c>
      <c r="H16" s="45">
        <v>5155</v>
      </c>
      <c r="I16" s="44">
        <v>5238</v>
      </c>
      <c r="J16" s="46">
        <v>5133</v>
      </c>
      <c r="K16" s="44">
        <v>6765</v>
      </c>
      <c r="L16" s="44">
        <v>7130</v>
      </c>
      <c r="M16" s="44">
        <v>7508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25137</v>
      </c>
      <c r="F17" s="44">
        <v>6061</v>
      </c>
      <c r="G17" s="44">
        <v>10382</v>
      </c>
      <c r="H17" s="45">
        <v>16455</v>
      </c>
      <c r="I17" s="44">
        <v>17003</v>
      </c>
      <c r="J17" s="46">
        <v>15254</v>
      </c>
      <c r="K17" s="44">
        <v>15371</v>
      </c>
      <c r="L17" s="44">
        <v>15589</v>
      </c>
      <c r="M17" s="44">
        <v>16476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356</v>
      </c>
      <c r="F21" s="44">
        <v>714</v>
      </c>
      <c r="G21" s="44">
        <v>1741</v>
      </c>
      <c r="H21" s="45">
        <v>733</v>
      </c>
      <c r="I21" s="44">
        <v>4144</v>
      </c>
      <c r="J21" s="46">
        <v>4254</v>
      </c>
      <c r="K21" s="44">
        <v>1317</v>
      </c>
      <c r="L21" s="44">
        <v>1660</v>
      </c>
      <c r="M21" s="44">
        <v>1721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1132</v>
      </c>
      <c r="F22" s="44">
        <v>2991</v>
      </c>
      <c r="G22" s="44">
        <v>2748</v>
      </c>
      <c r="H22" s="45">
        <v>2942</v>
      </c>
      <c r="I22" s="44">
        <v>2352</v>
      </c>
      <c r="J22" s="46">
        <v>2126</v>
      </c>
      <c r="K22" s="44">
        <v>1972</v>
      </c>
      <c r="L22" s="44">
        <v>2077</v>
      </c>
      <c r="M22" s="44">
        <v>2188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33</v>
      </c>
      <c r="G23" s="44">
        <v>2</v>
      </c>
      <c r="H23" s="45">
        <v>10</v>
      </c>
      <c r="I23" s="44">
        <v>45</v>
      </c>
      <c r="J23" s="46">
        <v>45</v>
      </c>
      <c r="K23" s="44">
        <v>100</v>
      </c>
      <c r="L23" s="44">
        <v>106</v>
      </c>
      <c r="M23" s="44">
        <v>111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124</v>
      </c>
      <c r="F24" s="44">
        <v>137</v>
      </c>
      <c r="G24" s="44">
        <v>185</v>
      </c>
      <c r="H24" s="45">
        <v>219</v>
      </c>
      <c r="I24" s="44">
        <v>191</v>
      </c>
      <c r="J24" s="46">
        <v>178</v>
      </c>
      <c r="K24" s="44">
        <v>200</v>
      </c>
      <c r="L24" s="44">
        <v>206</v>
      </c>
      <c r="M24" s="44">
        <v>216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792</v>
      </c>
      <c r="H25" s="45">
        <v>1296</v>
      </c>
      <c r="I25" s="44">
        <v>933</v>
      </c>
      <c r="J25" s="46">
        <v>987</v>
      </c>
      <c r="K25" s="44">
        <v>1238</v>
      </c>
      <c r="L25" s="44">
        <v>1305</v>
      </c>
      <c r="M25" s="44">
        <v>1374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42</v>
      </c>
      <c r="I27" s="44">
        <v>0</v>
      </c>
      <c r="J27" s="46">
        <v>0</v>
      </c>
      <c r="K27" s="44">
        <v>44</v>
      </c>
      <c r="L27" s="44">
        <v>47</v>
      </c>
      <c r="M27" s="44">
        <v>49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109</v>
      </c>
      <c r="F29" s="44">
        <v>307</v>
      </c>
      <c r="G29" s="44">
        <v>553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79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67</v>
      </c>
      <c r="F32" s="44">
        <v>19</v>
      </c>
      <c r="G32" s="44">
        <v>97</v>
      </c>
      <c r="H32" s="45">
        <v>0</v>
      </c>
      <c r="I32" s="44">
        <v>0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33</v>
      </c>
      <c r="F37" s="44">
        <v>61</v>
      </c>
      <c r="G37" s="44">
        <v>0</v>
      </c>
      <c r="H37" s="45">
        <v>735</v>
      </c>
      <c r="I37" s="44">
        <v>723</v>
      </c>
      <c r="J37" s="46">
        <v>575</v>
      </c>
      <c r="K37" s="44">
        <v>593</v>
      </c>
      <c r="L37" s="44">
        <v>636</v>
      </c>
      <c r="M37" s="44">
        <v>669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3675</v>
      </c>
      <c r="F38" s="44">
        <v>2973</v>
      </c>
      <c r="G38" s="44">
        <v>4079</v>
      </c>
      <c r="H38" s="45">
        <v>2067</v>
      </c>
      <c r="I38" s="44">
        <v>2198</v>
      </c>
      <c r="J38" s="46">
        <v>2233</v>
      </c>
      <c r="K38" s="44">
        <v>2172</v>
      </c>
      <c r="L38" s="44">
        <v>2280</v>
      </c>
      <c r="M38" s="44">
        <v>2401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5574</v>
      </c>
      <c r="F39" s="44">
        <v>6708</v>
      </c>
      <c r="G39" s="44">
        <v>4023</v>
      </c>
      <c r="H39" s="45">
        <v>3816</v>
      </c>
      <c r="I39" s="44">
        <v>4052</v>
      </c>
      <c r="J39" s="46">
        <v>4059</v>
      </c>
      <c r="K39" s="44">
        <v>4038</v>
      </c>
      <c r="L39" s="44">
        <v>4256</v>
      </c>
      <c r="M39" s="44">
        <v>4482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2259</v>
      </c>
      <c r="F40" s="44">
        <v>2826</v>
      </c>
      <c r="G40" s="44">
        <v>3337</v>
      </c>
      <c r="H40" s="45">
        <v>3876</v>
      </c>
      <c r="I40" s="44">
        <v>3548</v>
      </c>
      <c r="J40" s="46">
        <v>3465</v>
      </c>
      <c r="K40" s="44">
        <v>4481</v>
      </c>
      <c r="L40" s="44">
        <v>4723</v>
      </c>
      <c r="M40" s="44">
        <v>4973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170</v>
      </c>
      <c r="G41" s="44">
        <v>8</v>
      </c>
      <c r="H41" s="45">
        <v>53</v>
      </c>
      <c r="I41" s="44">
        <v>0</v>
      </c>
      <c r="J41" s="46">
        <v>0</v>
      </c>
      <c r="K41" s="44">
        <v>55</v>
      </c>
      <c r="L41" s="44">
        <v>58</v>
      </c>
      <c r="M41" s="44">
        <v>61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4741</v>
      </c>
      <c r="F42" s="44">
        <v>5926</v>
      </c>
      <c r="G42" s="44">
        <v>9110</v>
      </c>
      <c r="H42" s="45">
        <v>10341</v>
      </c>
      <c r="I42" s="44">
        <v>12225</v>
      </c>
      <c r="J42" s="46">
        <v>11327</v>
      </c>
      <c r="K42" s="44">
        <v>11163</v>
      </c>
      <c r="L42" s="44">
        <v>11762</v>
      </c>
      <c r="M42" s="44">
        <v>12388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1134</v>
      </c>
      <c r="F43" s="44">
        <v>1404</v>
      </c>
      <c r="G43" s="44">
        <v>1939</v>
      </c>
      <c r="H43" s="45">
        <v>3150</v>
      </c>
      <c r="I43" s="44">
        <v>2883</v>
      </c>
      <c r="J43" s="46">
        <v>2461</v>
      </c>
      <c r="K43" s="44">
        <v>4320</v>
      </c>
      <c r="L43" s="44">
        <v>5053</v>
      </c>
      <c r="M43" s="44">
        <v>5295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1700</v>
      </c>
      <c r="F44" s="44">
        <v>2778</v>
      </c>
      <c r="G44" s="44">
        <v>2177</v>
      </c>
      <c r="H44" s="45">
        <v>1956</v>
      </c>
      <c r="I44" s="44">
        <v>4410</v>
      </c>
      <c r="J44" s="46">
        <v>4095</v>
      </c>
      <c r="K44" s="44">
        <v>2610</v>
      </c>
      <c r="L44" s="44">
        <v>2755</v>
      </c>
      <c r="M44" s="44">
        <v>2899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134</v>
      </c>
      <c r="F45" s="44">
        <v>348</v>
      </c>
      <c r="G45" s="44">
        <v>838</v>
      </c>
      <c r="H45" s="45">
        <v>1594</v>
      </c>
      <c r="I45" s="44">
        <v>1403</v>
      </c>
      <c r="J45" s="46">
        <v>1150</v>
      </c>
      <c r="K45" s="44">
        <v>1001</v>
      </c>
      <c r="L45" s="44">
        <v>1057</v>
      </c>
      <c r="M45" s="44">
        <v>1114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2163</v>
      </c>
      <c r="F51" s="27">
        <f t="shared" ref="F51:M51" si="4">F52+F59+F62+F63+F64+F72+F73</f>
        <v>1548</v>
      </c>
      <c r="G51" s="27">
        <f t="shared" si="4"/>
        <v>1928</v>
      </c>
      <c r="H51" s="28">
        <f t="shared" si="4"/>
        <v>1868</v>
      </c>
      <c r="I51" s="27">
        <f t="shared" si="4"/>
        <v>2946</v>
      </c>
      <c r="J51" s="29">
        <f t="shared" si="4"/>
        <v>2943</v>
      </c>
      <c r="K51" s="27">
        <f t="shared" si="4"/>
        <v>2284</v>
      </c>
      <c r="L51" s="27">
        <f t="shared" si="4"/>
        <v>2407</v>
      </c>
      <c r="M51" s="27">
        <f t="shared" si="4"/>
        <v>2534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1</v>
      </c>
      <c r="G52" s="36">
        <f t="shared" si="5"/>
        <v>1</v>
      </c>
      <c r="H52" s="37">
        <f t="shared" si="5"/>
        <v>1</v>
      </c>
      <c r="I52" s="36">
        <f t="shared" si="5"/>
        <v>4</v>
      </c>
      <c r="J52" s="38">
        <f t="shared" si="5"/>
        <v>0</v>
      </c>
      <c r="K52" s="36">
        <f t="shared" si="5"/>
        <v>1</v>
      </c>
      <c r="L52" s="36">
        <f t="shared" si="5"/>
        <v>1</v>
      </c>
      <c r="M52" s="36">
        <f t="shared" si="5"/>
        <v>1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1</v>
      </c>
      <c r="G53" s="51">
        <f t="shared" si="6"/>
        <v>1</v>
      </c>
      <c r="H53" s="52">
        <f t="shared" si="6"/>
        <v>1</v>
      </c>
      <c r="I53" s="51">
        <f t="shared" si="6"/>
        <v>4</v>
      </c>
      <c r="J53" s="53">
        <f t="shared" si="6"/>
        <v>0</v>
      </c>
      <c r="K53" s="51">
        <f t="shared" si="6"/>
        <v>1</v>
      </c>
      <c r="L53" s="51">
        <f t="shared" si="6"/>
        <v>1</v>
      </c>
      <c r="M53" s="51">
        <f t="shared" si="6"/>
        <v>1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1</v>
      </c>
      <c r="G55" s="51">
        <v>1</v>
      </c>
      <c r="H55" s="52">
        <v>1</v>
      </c>
      <c r="I55" s="51">
        <v>4</v>
      </c>
      <c r="J55" s="53">
        <v>0</v>
      </c>
      <c r="K55" s="51">
        <v>1</v>
      </c>
      <c r="L55" s="51">
        <v>1</v>
      </c>
      <c r="M55" s="51">
        <v>1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9">
        <f>SUM(E57:E58)</f>
        <v>0</v>
      </c>
      <c r="F56" s="59">
        <f t="shared" ref="F56:M56" si="7">SUM(F57:F58)</f>
        <v>0</v>
      </c>
      <c r="G56" s="59">
        <f t="shared" si="7"/>
        <v>0</v>
      </c>
      <c r="H56" s="60">
        <f t="shared" si="7"/>
        <v>0</v>
      </c>
      <c r="I56" s="59">
        <f t="shared" si="7"/>
        <v>0</v>
      </c>
      <c r="J56" s="61">
        <f t="shared" si="7"/>
        <v>0</v>
      </c>
      <c r="K56" s="59">
        <f t="shared" si="7"/>
        <v>0</v>
      </c>
      <c r="L56" s="59">
        <f t="shared" si="7"/>
        <v>0</v>
      </c>
      <c r="M56" s="59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2</v>
      </c>
      <c r="H59" s="60">
        <f t="shared" si="8"/>
        <v>2</v>
      </c>
      <c r="I59" s="59">
        <f t="shared" si="8"/>
        <v>2</v>
      </c>
      <c r="J59" s="61">
        <f t="shared" si="8"/>
        <v>2</v>
      </c>
      <c r="K59" s="59">
        <f t="shared" si="8"/>
        <v>3</v>
      </c>
      <c r="L59" s="59">
        <f t="shared" si="8"/>
        <v>3</v>
      </c>
      <c r="M59" s="59">
        <f t="shared" si="8"/>
        <v>3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2</v>
      </c>
      <c r="H61" s="52">
        <v>2</v>
      </c>
      <c r="I61" s="51">
        <v>2</v>
      </c>
      <c r="J61" s="53">
        <v>2</v>
      </c>
      <c r="K61" s="51">
        <v>3</v>
      </c>
      <c r="L61" s="51">
        <v>3</v>
      </c>
      <c r="M61" s="51">
        <v>3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8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2163</v>
      </c>
      <c r="F73" s="44">
        <f t="shared" ref="F73:M73" si="12">SUM(F74:F75)</f>
        <v>1547</v>
      </c>
      <c r="G73" s="44">
        <f t="shared" si="12"/>
        <v>1925</v>
      </c>
      <c r="H73" s="45">
        <f t="shared" si="12"/>
        <v>1865</v>
      </c>
      <c r="I73" s="44">
        <f t="shared" si="12"/>
        <v>2940</v>
      </c>
      <c r="J73" s="46">
        <f t="shared" si="12"/>
        <v>2941</v>
      </c>
      <c r="K73" s="44">
        <f t="shared" si="12"/>
        <v>2280</v>
      </c>
      <c r="L73" s="44">
        <f t="shared" si="12"/>
        <v>2403</v>
      </c>
      <c r="M73" s="44">
        <f t="shared" si="12"/>
        <v>2530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603</v>
      </c>
      <c r="F74" s="36">
        <v>727</v>
      </c>
      <c r="G74" s="36">
        <v>1861</v>
      </c>
      <c r="H74" s="37">
        <v>1374</v>
      </c>
      <c r="I74" s="36">
        <v>2647</v>
      </c>
      <c r="J74" s="38">
        <v>2681</v>
      </c>
      <c r="K74" s="36">
        <v>1090</v>
      </c>
      <c r="L74" s="36">
        <v>1149</v>
      </c>
      <c r="M74" s="36">
        <v>1198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1560</v>
      </c>
      <c r="F75" s="51">
        <v>820</v>
      </c>
      <c r="G75" s="51">
        <v>64</v>
      </c>
      <c r="H75" s="52">
        <v>491</v>
      </c>
      <c r="I75" s="51">
        <v>293</v>
      </c>
      <c r="J75" s="53">
        <v>260</v>
      </c>
      <c r="K75" s="51">
        <v>1190</v>
      </c>
      <c r="L75" s="51">
        <v>1254</v>
      </c>
      <c r="M75" s="51">
        <v>1332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3215</v>
      </c>
      <c r="F77" s="27">
        <f t="shared" ref="F77:M77" si="13">F78+F81+F84+F85+F86+F87+F88</f>
        <v>4438</v>
      </c>
      <c r="G77" s="27">
        <f t="shared" si="13"/>
        <v>13260</v>
      </c>
      <c r="H77" s="28">
        <f t="shared" si="13"/>
        <v>6981</v>
      </c>
      <c r="I77" s="27">
        <f t="shared" si="13"/>
        <v>6890</v>
      </c>
      <c r="J77" s="29">
        <f t="shared" si="13"/>
        <v>6177</v>
      </c>
      <c r="K77" s="27">
        <f t="shared" si="13"/>
        <v>5872</v>
      </c>
      <c r="L77" s="27">
        <f t="shared" si="13"/>
        <v>6189</v>
      </c>
      <c r="M77" s="27">
        <f t="shared" si="13"/>
        <v>6517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3130</v>
      </c>
      <c r="F81" s="44">
        <f t="shared" ref="F81:M81" si="15">SUM(F82:F83)</f>
        <v>4438</v>
      </c>
      <c r="G81" s="44">
        <f t="shared" si="15"/>
        <v>13250</v>
      </c>
      <c r="H81" s="45">
        <f t="shared" si="15"/>
        <v>6948</v>
      </c>
      <c r="I81" s="44">
        <f t="shared" si="15"/>
        <v>6890</v>
      </c>
      <c r="J81" s="46">
        <f t="shared" si="15"/>
        <v>6177</v>
      </c>
      <c r="K81" s="44">
        <f t="shared" si="15"/>
        <v>5837</v>
      </c>
      <c r="L81" s="44">
        <f t="shared" si="15"/>
        <v>6152</v>
      </c>
      <c r="M81" s="44">
        <f t="shared" si="15"/>
        <v>6478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870</v>
      </c>
      <c r="G82" s="36">
        <v>0</v>
      </c>
      <c r="H82" s="37">
        <v>1126</v>
      </c>
      <c r="I82" s="36">
        <v>2326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3130</v>
      </c>
      <c r="F83" s="51">
        <v>3568</v>
      </c>
      <c r="G83" s="51">
        <v>13250</v>
      </c>
      <c r="H83" s="52">
        <v>5822</v>
      </c>
      <c r="I83" s="51">
        <v>4564</v>
      </c>
      <c r="J83" s="53">
        <v>6177</v>
      </c>
      <c r="K83" s="51">
        <v>5837</v>
      </c>
      <c r="L83" s="51">
        <v>6152</v>
      </c>
      <c r="M83" s="51">
        <v>6478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85</v>
      </c>
      <c r="F88" s="44">
        <v>0</v>
      </c>
      <c r="G88" s="44">
        <v>10</v>
      </c>
      <c r="H88" s="45">
        <v>33</v>
      </c>
      <c r="I88" s="44">
        <v>0</v>
      </c>
      <c r="J88" s="46">
        <v>0</v>
      </c>
      <c r="K88" s="44">
        <v>35</v>
      </c>
      <c r="L88" s="44">
        <v>37</v>
      </c>
      <c r="M88" s="44">
        <v>39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667</v>
      </c>
      <c r="F90" s="27">
        <v>88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247450</v>
      </c>
      <c r="F92" s="103">
        <f t="shared" ref="F92:M92" si="16">F4+F51+F77+F90</f>
        <v>283987</v>
      </c>
      <c r="G92" s="103">
        <f t="shared" si="16"/>
        <v>322106</v>
      </c>
      <c r="H92" s="104">
        <f t="shared" si="16"/>
        <v>374872</v>
      </c>
      <c r="I92" s="103">
        <f t="shared" si="16"/>
        <v>352498</v>
      </c>
      <c r="J92" s="105">
        <f t="shared" si="16"/>
        <v>341971</v>
      </c>
      <c r="K92" s="103">
        <f t="shared" si="16"/>
        <v>377779</v>
      </c>
      <c r="L92" s="103">
        <f t="shared" si="16"/>
        <v>387783</v>
      </c>
      <c r="M92" s="103">
        <f t="shared" si="16"/>
        <v>408732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 t="s">
        <v>0</v>
      </c>
      <c r="D101" s="107" t="s">
        <v>0</v>
      </c>
      <c r="N101" s="107" t="s">
        <v>0</v>
      </c>
      <c r="O101" s="107" t="s">
        <v>0</v>
      </c>
    </row>
    <row r="102" spans="3:15" s="18" customFormat="1" x14ac:dyDescent="0.2">
      <c r="C102" s="107" t="s">
        <v>0</v>
      </c>
      <c r="D102" s="107" t="s">
        <v>0</v>
      </c>
      <c r="N102" s="107" t="s">
        <v>0</v>
      </c>
      <c r="O102" s="107" t="s">
        <v>0</v>
      </c>
    </row>
    <row r="103" spans="3:15" s="18" customFormat="1" x14ac:dyDescent="0.2">
      <c r="C103" s="107" t="s">
        <v>0</v>
      </c>
      <c r="D103" s="107" t="s">
        <v>0</v>
      </c>
      <c r="N103" s="107" t="s">
        <v>0</v>
      </c>
      <c r="O103" s="107" t="s">
        <v>0</v>
      </c>
    </row>
    <row r="104" spans="3:15" s="18" customFormat="1" x14ac:dyDescent="0.2">
      <c r="C104" s="107" t="s">
        <v>0</v>
      </c>
      <c r="D104" s="107" t="s">
        <v>0</v>
      </c>
      <c r="N104" s="107" t="s">
        <v>0</v>
      </c>
      <c r="O104" s="107" t="s">
        <v>0</v>
      </c>
    </row>
    <row r="105" spans="3:15" s="18" customFormat="1" x14ac:dyDescent="0.2">
      <c r="C105" s="107" t="s">
        <v>0</v>
      </c>
      <c r="D105" s="107" t="s">
        <v>0</v>
      </c>
      <c r="N105" s="107" t="s">
        <v>0</v>
      </c>
      <c r="O105" s="107" t="s">
        <v>0</v>
      </c>
    </row>
    <row r="106" spans="3:15" s="18" customFormat="1" x14ac:dyDescent="0.2">
      <c r="C106" s="107" t="s">
        <v>0</v>
      </c>
      <c r="D106" s="107" t="s">
        <v>0</v>
      </c>
      <c r="N106" s="107" t="s">
        <v>0</v>
      </c>
      <c r="O106" s="107" t="s">
        <v>0</v>
      </c>
    </row>
    <row r="107" spans="3:15" s="18" customFormat="1" x14ac:dyDescent="0.2">
      <c r="C107" s="107" t="s">
        <v>0</v>
      </c>
      <c r="D107" s="107" t="s">
        <v>0</v>
      </c>
      <c r="N107" s="107" t="s">
        <v>0</v>
      </c>
      <c r="O107" s="107" t="s">
        <v>0</v>
      </c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174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91660</v>
      </c>
      <c r="F4" s="27">
        <f t="shared" ref="F4:M4" si="0">F5+F8+F47</f>
        <v>110199</v>
      </c>
      <c r="G4" s="27">
        <f t="shared" si="0"/>
        <v>139684</v>
      </c>
      <c r="H4" s="28">
        <f t="shared" si="0"/>
        <v>152432</v>
      </c>
      <c r="I4" s="27">
        <f t="shared" si="0"/>
        <v>153735</v>
      </c>
      <c r="J4" s="29">
        <f t="shared" si="0"/>
        <v>146384</v>
      </c>
      <c r="K4" s="27">
        <f t="shared" si="0"/>
        <v>162785</v>
      </c>
      <c r="L4" s="27">
        <f t="shared" si="0"/>
        <v>173658</v>
      </c>
      <c r="M4" s="27">
        <f t="shared" si="0"/>
        <v>182808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55326</v>
      </c>
      <c r="F5" s="59">
        <f t="shared" ref="F5:M5" si="1">SUM(F6:F7)</f>
        <v>70844</v>
      </c>
      <c r="G5" s="59">
        <f t="shared" si="1"/>
        <v>86764</v>
      </c>
      <c r="H5" s="60">
        <f t="shared" si="1"/>
        <v>96923</v>
      </c>
      <c r="I5" s="59">
        <f t="shared" si="1"/>
        <v>92202</v>
      </c>
      <c r="J5" s="61">
        <f t="shared" si="1"/>
        <v>91695</v>
      </c>
      <c r="K5" s="59">
        <f t="shared" si="1"/>
        <v>103756</v>
      </c>
      <c r="L5" s="59">
        <f t="shared" si="1"/>
        <v>109372</v>
      </c>
      <c r="M5" s="59">
        <f t="shared" si="1"/>
        <v>115168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48349</v>
      </c>
      <c r="F6" s="36">
        <v>62219</v>
      </c>
      <c r="G6" s="36">
        <v>76972</v>
      </c>
      <c r="H6" s="37">
        <v>84740</v>
      </c>
      <c r="I6" s="36">
        <v>81389</v>
      </c>
      <c r="J6" s="38">
        <v>81097</v>
      </c>
      <c r="K6" s="36">
        <v>91510</v>
      </c>
      <c r="L6" s="36">
        <v>96464</v>
      </c>
      <c r="M6" s="36">
        <v>101576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6977</v>
      </c>
      <c r="F7" s="51">
        <v>8625</v>
      </c>
      <c r="G7" s="51">
        <v>9792</v>
      </c>
      <c r="H7" s="52">
        <v>12183</v>
      </c>
      <c r="I7" s="51">
        <v>10813</v>
      </c>
      <c r="J7" s="53">
        <v>10598</v>
      </c>
      <c r="K7" s="51">
        <v>12246</v>
      </c>
      <c r="L7" s="51">
        <v>12908</v>
      </c>
      <c r="M7" s="51">
        <v>13592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36334</v>
      </c>
      <c r="F8" s="59">
        <f t="shared" ref="F8:M8" si="2">SUM(F9:F46)</f>
        <v>39355</v>
      </c>
      <c r="G8" s="59">
        <f t="shared" si="2"/>
        <v>52920</v>
      </c>
      <c r="H8" s="60">
        <f t="shared" si="2"/>
        <v>55509</v>
      </c>
      <c r="I8" s="59">
        <f t="shared" si="2"/>
        <v>61533</v>
      </c>
      <c r="J8" s="61">
        <f t="shared" si="2"/>
        <v>54689</v>
      </c>
      <c r="K8" s="59">
        <f t="shared" si="2"/>
        <v>59029</v>
      </c>
      <c r="L8" s="59">
        <f t="shared" si="2"/>
        <v>64286</v>
      </c>
      <c r="M8" s="59">
        <f t="shared" si="2"/>
        <v>67640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43</v>
      </c>
      <c r="F9" s="36">
        <v>62</v>
      </c>
      <c r="G9" s="36">
        <v>590</v>
      </c>
      <c r="H9" s="37">
        <v>373</v>
      </c>
      <c r="I9" s="36">
        <v>749</v>
      </c>
      <c r="J9" s="38">
        <v>746</v>
      </c>
      <c r="K9" s="36">
        <v>392</v>
      </c>
      <c r="L9" s="36">
        <v>413</v>
      </c>
      <c r="M9" s="36">
        <v>435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1244</v>
      </c>
      <c r="F10" s="44">
        <v>1039</v>
      </c>
      <c r="G10" s="44">
        <v>1410</v>
      </c>
      <c r="H10" s="45">
        <v>1170</v>
      </c>
      <c r="I10" s="44">
        <v>1536</v>
      </c>
      <c r="J10" s="46">
        <v>1476</v>
      </c>
      <c r="K10" s="44">
        <v>1414</v>
      </c>
      <c r="L10" s="44">
        <v>1489</v>
      </c>
      <c r="M10" s="44">
        <v>1569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485</v>
      </c>
      <c r="F11" s="44">
        <v>1401</v>
      </c>
      <c r="G11" s="44">
        <v>813</v>
      </c>
      <c r="H11" s="45">
        <v>480</v>
      </c>
      <c r="I11" s="44">
        <v>1187</v>
      </c>
      <c r="J11" s="46">
        <v>1065</v>
      </c>
      <c r="K11" s="44">
        <v>504</v>
      </c>
      <c r="L11" s="44">
        <v>531</v>
      </c>
      <c r="M11" s="44">
        <v>559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3183</v>
      </c>
      <c r="F12" s="44">
        <v>3506</v>
      </c>
      <c r="G12" s="44">
        <v>4012</v>
      </c>
      <c r="H12" s="45">
        <v>4000</v>
      </c>
      <c r="I12" s="44">
        <v>4150</v>
      </c>
      <c r="J12" s="46">
        <v>4062</v>
      </c>
      <c r="K12" s="44">
        <v>4204</v>
      </c>
      <c r="L12" s="44">
        <v>4431</v>
      </c>
      <c r="M12" s="44">
        <v>4666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331</v>
      </c>
      <c r="F13" s="44">
        <v>215</v>
      </c>
      <c r="G13" s="44">
        <v>167</v>
      </c>
      <c r="H13" s="45">
        <v>300</v>
      </c>
      <c r="I13" s="44">
        <v>64</v>
      </c>
      <c r="J13" s="46">
        <v>66</v>
      </c>
      <c r="K13" s="44">
        <v>300</v>
      </c>
      <c r="L13" s="44">
        <v>316</v>
      </c>
      <c r="M13" s="44">
        <v>333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532</v>
      </c>
      <c r="F14" s="44">
        <v>602</v>
      </c>
      <c r="G14" s="44">
        <v>975</v>
      </c>
      <c r="H14" s="45">
        <v>779</v>
      </c>
      <c r="I14" s="44">
        <v>1473</v>
      </c>
      <c r="J14" s="46">
        <v>1240</v>
      </c>
      <c r="K14" s="44">
        <v>811</v>
      </c>
      <c r="L14" s="44">
        <v>854</v>
      </c>
      <c r="M14" s="44">
        <v>900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8451</v>
      </c>
      <c r="F15" s="44">
        <v>7569</v>
      </c>
      <c r="G15" s="44">
        <v>7404</v>
      </c>
      <c r="H15" s="45">
        <v>6141</v>
      </c>
      <c r="I15" s="44">
        <v>6778</v>
      </c>
      <c r="J15" s="46">
        <v>3528</v>
      </c>
      <c r="K15" s="44">
        <v>7400</v>
      </c>
      <c r="L15" s="44">
        <v>7800</v>
      </c>
      <c r="M15" s="44">
        <v>8213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3291</v>
      </c>
      <c r="F16" s="44">
        <v>3965</v>
      </c>
      <c r="G16" s="44">
        <v>6476</v>
      </c>
      <c r="H16" s="45">
        <v>4153</v>
      </c>
      <c r="I16" s="44">
        <v>4236</v>
      </c>
      <c r="J16" s="46">
        <v>4170</v>
      </c>
      <c r="K16" s="44">
        <v>5765</v>
      </c>
      <c r="L16" s="44">
        <v>6076</v>
      </c>
      <c r="M16" s="44">
        <v>6398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928</v>
      </c>
      <c r="F17" s="44">
        <v>859</v>
      </c>
      <c r="G17" s="44">
        <v>7014</v>
      </c>
      <c r="H17" s="45">
        <v>12581</v>
      </c>
      <c r="I17" s="44">
        <v>10655</v>
      </c>
      <c r="J17" s="46">
        <v>9611</v>
      </c>
      <c r="K17" s="44">
        <v>9334</v>
      </c>
      <c r="L17" s="44">
        <v>11136</v>
      </c>
      <c r="M17" s="44">
        <v>11726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356</v>
      </c>
      <c r="F21" s="44">
        <v>714</v>
      </c>
      <c r="G21" s="44">
        <v>1741</v>
      </c>
      <c r="H21" s="45">
        <v>733</v>
      </c>
      <c r="I21" s="44">
        <v>4144</v>
      </c>
      <c r="J21" s="46">
        <v>4254</v>
      </c>
      <c r="K21" s="44">
        <v>1317</v>
      </c>
      <c r="L21" s="44">
        <v>1660</v>
      </c>
      <c r="M21" s="44">
        <v>1721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1132</v>
      </c>
      <c r="F22" s="44">
        <v>1169</v>
      </c>
      <c r="G22" s="44">
        <v>1158</v>
      </c>
      <c r="H22" s="45">
        <v>1337</v>
      </c>
      <c r="I22" s="44">
        <v>1672</v>
      </c>
      <c r="J22" s="46">
        <v>1446</v>
      </c>
      <c r="K22" s="44">
        <v>1432</v>
      </c>
      <c r="L22" s="44">
        <v>1508</v>
      </c>
      <c r="M22" s="44">
        <v>1589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33</v>
      </c>
      <c r="G23" s="44">
        <v>2</v>
      </c>
      <c r="H23" s="45">
        <v>10</v>
      </c>
      <c r="I23" s="44">
        <v>45</v>
      </c>
      <c r="J23" s="46">
        <v>45</v>
      </c>
      <c r="K23" s="44">
        <v>100</v>
      </c>
      <c r="L23" s="44">
        <v>106</v>
      </c>
      <c r="M23" s="44">
        <v>111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62</v>
      </c>
      <c r="F24" s="44">
        <v>64</v>
      </c>
      <c r="G24" s="44">
        <v>101</v>
      </c>
      <c r="H24" s="45">
        <v>91</v>
      </c>
      <c r="I24" s="44">
        <v>91</v>
      </c>
      <c r="J24" s="46">
        <v>88</v>
      </c>
      <c r="K24" s="44">
        <v>101</v>
      </c>
      <c r="L24" s="44">
        <v>104</v>
      </c>
      <c r="M24" s="44">
        <v>109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792</v>
      </c>
      <c r="H25" s="45">
        <v>1296</v>
      </c>
      <c r="I25" s="44">
        <v>933</v>
      </c>
      <c r="J25" s="46">
        <v>987</v>
      </c>
      <c r="K25" s="44">
        <v>1238</v>
      </c>
      <c r="L25" s="44">
        <v>1305</v>
      </c>
      <c r="M25" s="44">
        <v>1374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42</v>
      </c>
      <c r="I27" s="44">
        <v>0</v>
      </c>
      <c r="J27" s="46">
        <v>0</v>
      </c>
      <c r="K27" s="44">
        <v>44</v>
      </c>
      <c r="L27" s="44">
        <v>47</v>
      </c>
      <c r="M27" s="44">
        <v>49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109</v>
      </c>
      <c r="F29" s="44">
        <v>307</v>
      </c>
      <c r="G29" s="44">
        <v>553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79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67</v>
      </c>
      <c r="F32" s="44">
        <v>19</v>
      </c>
      <c r="G32" s="44">
        <v>97</v>
      </c>
      <c r="H32" s="45">
        <v>0</v>
      </c>
      <c r="I32" s="44">
        <v>0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33</v>
      </c>
      <c r="F37" s="44">
        <v>61</v>
      </c>
      <c r="G37" s="44">
        <v>0</v>
      </c>
      <c r="H37" s="45">
        <v>735</v>
      </c>
      <c r="I37" s="44">
        <v>723</v>
      </c>
      <c r="J37" s="46">
        <v>575</v>
      </c>
      <c r="K37" s="44">
        <v>593</v>
      </c>
      <c r="L37" s="44">
        <v>636</v>
      </c>
      <c r="M37" s="44">
        <v>669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3675</v>
      </c>
      <c r="F38" s="44">
        <v>2973</v>
      </c>
      <c r="G38" s="44">
        <v>4079</v>
      </c>
      <c r="H38" s="45">
        <v>2067</v>
      </c>
      <c r="I38" s="44">
        <v>2198</v>
      </c>
      <c r="J38" s="46">
        <v>2233</v>
      </c>
      <c r="K38" s="44">
        <v>2172</v>
      </c>
      <c r="L38" s="44">
        <v>2280</v>
      </c>
      <c r="M38" s="44">
        <v>2401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5574</v>
      </c>
      <c r="F39" s="44">
        <v>6708</v>
      </c>
      <c r="G39" s="44">
        <v>4023</v>
      </c>
      <c r="H39" s="45">
        <v>3816</v>
      </c>
      <c r="I39" s="44">
        <v>4052</v>
      </c>
      <c r="J39" s="46">
        <v>4059</v>
      </c>
      <c r="K39" s="44">
        <v>4038</v>
      </c>
      <c r="L39" s="44">
        <v>4256</v>
      </c>
      <c r="M39" s="44">
        <v>4482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2259</v>
      </c>
      <c r="F40" s="44">
        <v>2826</v>
      </c>
      <c r="G40" s="44">
        <v>3337</v>
      </c>
      <c r="H40" s="45">
        <v>3876</v>
      </c>
      <c r="I40" s="44">
        <v>3548</v>
      </c>
      <c r="J40" s="46">
        <v>3465</v>
      </c>
      <c r="K40" s="44">
        <v>4481</v>
      </c>
      <c r="L40" s="44">
        <v>4723</v>
      </c>
      <c r="M40" s="44">
        <v>4973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170</v>
      </c>
      <c r="G41" s="44">
        <v>8</v>
      </c>
      <c r="H41" s="45">
        <v>53</v>
      </c>
      <c r="I41" s="44">
        <v>0</v>
      </c>
      <c r="J41" s="46">
        <v>0</v>
      </c>
      <c r="K41" s="44">
        <v>55</v>
      </c>
      <c r="L41" s="44">
        <v>58</v>
      </c>
      <c r="M41" s="44">
        <v>61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2628</v>
      </c>
      <c r="F42" s="44">
        <v>2491</v>
      </c>
      <c r="G42" s="44">
        <v>5188</v>
      </c>
      <c r="H42" s="45">
        <v>5508</v>
      </c>
      <c r="I42" s="44">
        <v>6891</v>
      </c>
      <c r="J42" s="46">
        <v>6007</v>
      </c>
      <c r="K42" s="44">
        <v>6218</v>
      </c>
      <c r="L42" s="44">
        <v>6553</v>
      </c>
      <c r="M42" s="44">
        <v>6901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1134</v>
      </c>
      <c r="F43" s="44">
        <v>1184</v>
      </c>
      <c r="G43" s="44">
        <v>1939</v>
      </c>
      <c r="H43" s="45">
        <v>3150</v>
      </c>
      <c r="I43" s="44">
        <v>2883</v>
      </c>
      <c r="J43" s="46">
        <v>2461</v>
      </c>
      <c r="K43" s="44">
        <v>4320</v>
      </c>
      <c r="L43" s="44">
        <v>5053</v>
      </c>
      <c r="M43" s="44">
        <v>5295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695</v>
      </c>
      <c r="F44" s="44">
        <v>1214</v>
      </c>
      <c r="G44" s="44">
        <v>584</v>
      </c>
      <c r="H44" s="45">
        <v>1516</v>
      </c>
      <c r="I44" s="44">
        <v>2534</v>
      </c>
      <c r="J44" s="46">
        <v>2308</v>
      </c>
      <c r="K44" s="44">
        <v>2182</v>
      </c>
      <c r="L44" s="44">
        <v>2302</v>
      </c>
      <c r="M44" s="44">
        <v>2422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122</v>
      </c>
      <c r="F45" s="44">
        <v>125</v>
      </c>
      <c r="G45" s="44">
        <v>457</v>
      </c>
      <c r="H45" s="45">
        <v>1302</v>
      </c>
      <c r="I45" s="44">
        <v>991</v>
      </c>
      <c r="J45" s="46">
        <v>797</v>
      </c>
      <c r="K45" s="44">
        <v>614</v>
      </c>
      <c r="L45" s="44">
        <v>649</v>
      </c>
      <c r="M45" s="44">
        <v>684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1982</v>
      </c>
      <c r="F51" s="27">
        <f t="shared" ref="F51:M51" si="4">F52+F59+F62+F63+F64+F72+F73</f>
        <v>1080</v>
      </c>
      <c r="G51" s="27">
        <f t="shared" si="4"/>
        <v>147</v>
      </c>
      <c r="H51" s="28">
        <f t="shared" si="4"/>
        <v>874</v>
      </c>
      <c r="I51" s="27">
        <f t="shared" si="4"/>
        <v>760</v>
      </c>
      <c r="J51" s="29">
        <f t="shared" si="4"/>
        <v>751</v>
      </c>
      <c r="K51" s="27">
        <f t="shared" si="4"/>
        <v>1402</v>
      </c>
      <c r="L51" s="27">
        <f t="shared" si="4"/>
        <v>1478</v>
      </c>
      <c r="M51" s="27">
        <f t="shared" si="4"/>
        <v>1556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1</v>
      </c>
      <c r="G52" s="36">
        <f t="shared" si="5"/>
        <v>1</v>
      </c>
      <c r="H52" s="37">
        <f t="shared" si="5"/>
        <v>1</v>
      </c>
      <c r="I52" s="36">
        <f t="shared" si="5"/>
        <v>4</v>
      </c>
      <c r="J52" s="38">
        <f t="shared" si="5"/>
        <v>0</v>
      </c>
      <c r="K52" s="36">
        <f t="shared" si="5"/>
        <v>1</v>
      </c>
      <c r="L52" s="36">
        <f t="shared" si="5"/>
        <v>1</v>
      </c>
      <c r="M52" s="36">
        <f t="shared" si="5"/>
        <v>1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1</v>
      </c>
      <c r="G53" s="51">
        <f t="shared" si="6"/>
        <v>1</v>
      </c>
      <c r="H53" s="52">
        <f t="shared" si="6"/>
        <v>1</v>
      </c>
      <c r="I53" s="51">
        <f t="shared" si="6"/>
        <v>4</v>
      </c>
      <c r="J53" s="53">
        <f t="shared" si="6"/>
        <v>0</v>
      </c>
      <c r="K53" s="51">
        <f t="shared" si="6"/>
        <v>1</v>
      </c>
      <c r="L53" s="51">
        <f t="shared" si="6"/>
        <v>1</v>
      </c>
      <c r="M53" s="51">
        <f t="shared" si="6"/>
        <v>1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1</v>
      </c>
      <c r="G55" s="51">
        <v>1</v>
      </c>
      <c r="H55" s="52">
        <v>1</v>
      </c>
      <c r="I55" s="51">
        <v>4</v>
      </c>
      <c r="J55" s="53">
        <v>0</v>
      </c>
      <c r="K55" s="51">
        <v>1</v>
      </c>
      <c r="L55" s="51">
        <v>1</v>
      </c>
      <c r="M55" s="51">
        <v>1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2</v>
      </c>
      <c r="H59" s="60">
        <f t="shared" si="8"/>
        <v>2</v>
      </c>
      <c r="I59" s="59">
        <f t="shared" si="8"/>
        <v>2</v>
      </c>
      <c r="J59" s="61">
        <f t="shared" si="8"/>
        <v>2</v>
      </c>
      <c r="K59" s="59">
        <f t="shared" si="8"/>
        <v>3</v>
      </c>
      <c r="L59" s="59">
        <f t="shared" si="8"/>
        <v>3</v>
      </c>
      <c r="M59" s="59">
        <f t="shared" si="8"/>
        <v>3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2</v>
      </c>
      <c r="H61" s="52">
        <v>2</v>
      </c>
      <c r="I61" s="51">
        <v>2</v>
      </c>
      <c r="J61" s="53">
        <v>2</v>
      </c>
      <c r="K61" s="51">
        <v>3</v>
      </c>
      <c r="L61" s="51">
        <v>3</v>
      </c>
      <c r="M61" s="51">
        <v>3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1982</v>
      </c>
      <c r="F73" s="44">
        <f t="shared" ref="F73:M73" si="12">SUM(F74:F75)</f>
        <v>1079</v>
      </c>
      <c r="G73" s="44">
        <f t="shared" si="12"/>
        <v>144</v>
      </c>
      <c r="H73" s="45">
        <f t="shared" si="12"/>
        <v>871</v>
      </c>
      <c r="I73" s="44">
        <f t="shared" si="12"/>
        <v>754</v>
      </c>
      <c r="J73" s="46">
        <f t="shared" si="12"/>
        <v>749</v>
      </c>
      <c r="K73" s="44">
        <f t="shared" si="12"/>
        <v>1398</v>
      </c>
      <c r="L73" s="44">
        <f t="shared" si="12"/>
        <v>1474</v>
      </c>
      <c r="M73" s="44">
        <f t="shared" si="12"/>
        <v>1552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422</v>
      </c>
      <c r="F74" s="36">
        <v>259</v>
      </c>
      <c r="G74" s="36">
        <v>80</v>
      </c>
      <c r="H74" s="37">
        <v>380</v>
      </c>
      <c r="I74" s="36">
        <v>461</v>
      </c>
      <c r="J74" s="38">
        <v>489</v>
      </c>
      <c r="K74" s="36">
        <v>208</v>
      </c>
      <c r="L74" s="36">
        <v>220</v>
      </c>
      <c r="M74" s="36">
        <v>220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1560</v>
      </c>
      <c r="F75" s="51">
        <v>820</v>
      </c>
      <c r="G75" s="51">
        <v>64</v>
      </c>
      <c r="H75" s="52">
        <v>491</v>
      </c>
      <c r="I75" s="51">
        <v>293</v>
      </c>
      <c r="J75" s="53">
        <v>260</v>
      </c>
      <c r="K75" s="51">
        <v>1190</v>
      </c>
      <c r="L75" s="51">
        <v>1254</v>
      </c>
      <c r="M75" s="51">
        <v>1332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3215</v>
      </c>
      <c r="F77" s="27">
        <f t="shared" ref="F77:M77" si="13">F78+F81+F84+F85+F86+F87+F88</f>
        <v>4438</v>
      </c>
      <c r="G77" s="27">
        <f t="shared" si="13"/>
        <v>13260</v>
      </c>
      <c r="H77" s="28">
        <f t="shared" si="13"/>
        <v>6981</v>
      </c>
      <c r="I77" s="27">
        <f t="shared" si="13"/>
        <v>6890</v>
      </c>
      <c r="J77" s="29">
        <f t="shared" si="13"/>
        <v>6177</v>
      </c>
      <c r="K77" s="27">
        <f t="shared" si="13"/>
        <v>5872</v>
      </c>
      <c r="L77" s="27">
        <f t="shared" si="13"/>
        <v>6189</v>
      </c>
      <c r="M77" s="27">
        <f t="shared" si="13"/>
        <v>6517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3130</v>
      </c>
      <c r="F81" s="44">
        <f t="shared" ref="F81:M81" si="15">SUM(F82:F83)</f>
        <v>4438</v>
      </c>
      <c r="G81" s="44">
        <f t="shared" si="15"/>
        <v>13250</v>
      </c>
      <c r="H81" s="45">
        <f t="shared" si="15"/>
        <v>6948</v>
      </c>
      <c r="I81" s="44">
        <f t="shared" si="15"/>
        <v>6890</v>
      </c>
      <c r="J81" s="46">
        <f t="shared" si="15"/>
        <v>6177</v>
      </c>
      <c r="K81" s="44">
        <f t="shared" si="15"/>
        <v>5837</v>
      </c>
      <c r="L81" s="44">
        <f t="shared" si="15"/>
        <v>6152</v>
      </c>
      <c r="M81" s="44">
        <f t="shared" si="15"/>
        <v>6478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870</v>
      </c>
      <c r="G82" s="36">
        <v>0</v>
      </c>
      <c r="H82" s="37">
        <v>1126</v>
      </c>
      <c r="I82" s="36">
        <v>2326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3130</v>
      </c>
      <c r="F83" s="51">
        <v>3568</v>
      </c>
      <c r="G83" s="51">
        <v>13250</v>
      </c>
      <c r="H83" s="52">
        <v>5822</v>
      </c>
      <c r="I83" s="51">
        <v>4564</v>
      </c>
      <c r="J83" s="53">
        <v>6177</v>
      </c>
      <c r="K83" s="51">
        <v>5837</v>
      </c>
      <c r="L83" s="51">
        <v>6152</v>
      </c>
      <c r="M83" s="51">
        <v>6478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85</v>
      </c>
      <c r="F88" s="44">
        <v>0</v>
      </c>
      <c r="G88" s="44">
        <v>10</v>
      </c>
      <c r="H88" s="45">
        <v>33</v>
      </c>
      <c r="I88" s="44">
        <v>0</v>
      </c>
      <c r="J88" s="46">
        <v>0</v>
      </c>
      <c r="K88" s="44">
        <v>35</v>
      </c>
      <c r="L88" s="44">
        <v>37</v>
      </c>
      <c r="M88" s="44">
        <v>39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661</v>
      </c>
      <c r="F90" s="27">
        <v>88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97518</v>
      </c>
      <c r="F92" s="103">
        <f t="shared" ref="F92:M92" si="16">F4+F51+F77+F90</f>
        <v>115805</v>
      </c>
      <c r="G92" s="103">
        <f t="shared" si="16"/>
        <v>153091</v>
      </c>
      <c r="H92" s="104">
        <f t="shared" si="16"/>
        <v>160287</v>
      </c>
      <c r="I92" s="103">
        <f t="shared" si="16"/>
        <v>161385</v>
      </c>
      <c r="J92" s="105">
        <f t="shared" si="16"/>
        <v>153312</v>
      </c>
      <c r="K92" s="103">
        <f t="shared" si="16"/>
        <v>170059</v>
      </c>
      <c r="L92" s="103">
        <f t="shared" si="16"/>
        <v>181325</v>
      </c>
      <c r="M92" s="103">
        <f t="shared" si="16"/>
        <v>190881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175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44815</v>
      </c>
      <c r="F4" s="27">
        <f t="shared" ref="F4:M4" si="0">F5+F8+F47</f>
        <v>55224</v>
      </c>
      <c r="G4" s="27">
        <f t="shared" si="0"/>
        <v>56834</v>
      </c>
      <c r="H4" s="28">
        <f t="shared" si="0"/>
        <v>89893</v>
      </c>
      <c r="I4" s="27">
        <f t="shared" si="0"/>
        <v>73911</v>
      </c>
      <c r="J4" s="29">
        <f t="shared" si="0"/>
        <v>73393</v>
      </c>
      <c r="K4" s="27">
        <f t="shared" si="0"/>
        <v>88939</v>
      </c>
      <c r="L4" s="27">
        <f t="shared" si="0"/>
        <v>93905</v>
      </c>
      <c r="M4" s="27">
        <f t="shared" si="0"/>
        <v>98879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42019</v>
      </c>
      <c r="F5" s="59">
        <f t="shared" ref="F5:M5" si="1">SUM(F6:F7)</f>
        <v>50808</v>
      </c>
      <c r="G5" s="59">
        <f t="shared" si="1"/>
        <v>53902</v>
      </c>
      <c r="H5" s="60">
        <f t="shared" si="1"/>
        <v>84270</v>
      </c>
      <c r="I5" s="59">
        <f t="shared" si="1"/>
        <v>69826</v>
      </c>
      <c r="J5" s="61">
        <f t="shared" si="1"/>
        <v>69365</v>
      </c>
      <c r="K5" s="59">
        <f t="shared" si="1"/>
        <v>85459</v>
      </c>
      <c r="L5" s="59">
        <f t="shared" si="1"/>
        <v>90238</v>
      </c>
      <c r="M5" s="59">
        <f t="shared" si="1"/>
        <v>95018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37156</v>
      </c>
      <c r="F6" s="36">
        <v>44955</v>
      </c>
      <c r="G6" s="36">
        <v>47835</v>
      </c>
      <c r="H6" s="37">
        <v>74511</v>
      </c>
      <c r="I6" s="36">
        <v>62575</v>
      </c>
      <c r="J6" s="38">
        <v>62123</v>
      </c>
      <c r="K6" s="36">
        <v>75897</v>
      </c>
      <c r="L6" s="36">
        <v>80159</v>
      </c>
      <c r="M6" s="36">
        <v>84405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4863</v>
      </c>
      <c r="F7" s="51">
        <v>5853</v>
      </c>
      <c r="G7" s="51">
        <v>6067</v>
      </c>
      <c r="H7" s="52">
        <v>9759</v>
      </c>
      <c r="I7" s="51">
        <v>7251</v>
      </c>
      <c r="J7" s="53">
        <v>7242</v>
      </c>
      <c r="K7" s="51">
        <v>9562</v>
      </c>
      <c r="L7" s="51">
        <v>10079</v>
      </c>
      <c r="M7" s="51">
        <v>10613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2796</v>
      </c>
      <c r="F8" s="59">
        <f t="shared" ref="F8:M8" si="2">SUM(F9:F46)</f>
        <v>4416</v>
      </c>
      <c r="G8" s="59">
        <f t="shared" si="2"/>
        <v>2932</v>
      </c>
      <c r="H8" s="60">
        <f t="shared" si="2"/>
        <v>5623</v>
      </c>
      <c r="I8" s="59">
        <f t="shared" si="2"/>
        <v>4085</v>
      </c>
      <c r="J8" s="61">
        <f t="shared" si="2"/>
        <v>4028</v>
      </c>
      <c r="K8" s="59">
        <f t="shared" si="2"/>
        <v>3480</v>
      </c>
      <c r="L8" s="59">
        <f t="shared" si="2"/>
        <v>3667</v>
      </c>
      <c r="M8" s="59">
        <f t="shared" si="2"/>
        <v>3861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60</v>
      </c>
      <c r="F9" s="36">
        <v>63</v>
      </c>
      <c r="G9" s="36">
        <v>67</v>
      </c>
      <c r="H9" s="37">
        <v>70</v>
      </c>
      <c r="I9" s="36">
        <v>71</v>
      </c>
      <c r="J9" s="38">
        <v>71</v>
      </c>
      <c r="K9" s="36">
        <v>75</v>
      </c>
      <c r="L9" s="36">
        <v>79</v>
      </c>
      <c r="M9" s="36">
        <v>83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0</v>
      </c>
      <c r="F10" s="44">
        <v>0</v>
      </c>
      <c r="G10" s="44">
        <v>0</v>
      </c>
      <c r="H10" s="45">
        <v>0</v>
      </c>
      <c r="I10" s="44">
        <v>0</v>
      </c>
      <c r="J10" s="46">
        <v>0</v>
      </c>
      <c r="K10" s="44">
        <v>0</v>
      </c>
      <c r="L10" s="44">
        <v>0</v>
      </c>
      <c r="M10" s="44">
        <v>0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0</v>
      </c>
      <c r="F11" s="44">
        <v>0</v>
      </c>
      <c r="G11" s="44">
        <v>0</v>
      </c>
      <c r="H11" s="45">
        <v>1958</v>
      </c>
      <c r="I11" s="44">
        <v>0</v>
      </c>
      <c r="J11" s="46">
        <v>0</v>
      </c>
      <c r="K11" s="44">
        <v>0</v>
      </c>
      <c r="L11" s="44">
        <v>0</v>
      </c>
      <c r="M11" s="44">
        <v>0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127</v>
      </c>
      <c r="F14" s="44">
        <v>168</v>
      </c>
      <c r="G14" s="44">
        <v>272</v>
      </c>
      <c r="H14" s="45">
        <v>216</v>
      </c>
      <c r="I14" s="44">
        <v>346</v>
      </c>
      <c r="J14" s="46">
        <v>321</v>
      </c>
      <c r="K14" s="44">
        <v>324</v>
      </c>
      <c r="L14" s="44">
        <v>342</v>
      </c>
      <c r="M14" s="44">
        <v>359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675</v>
      </c>
      <c r="F15" s="44">
        <v>618</v>
      </c>
      <c r="G15" s="44">
        <v>0</v>
      </c>
      <c r="H15" s="45">
        <v>0</v>
      </c>
      <c r="I15" s="44">
        <v>0</v>
      </c>
      <c r="J15" s="46">
        <v>0</v>
      </c>
      <c r="K15" s="44">
        <v>0</v>
      </c>
      <c r="L15" s="44">
        <v>0</v>
      </c>
      <c r="M15" s="44">
        <v>0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0</v>
      </c>
      <c r="F16" s="44">
        <v>0</v>
      </c>
      <c r="G16" s="44">
        <v>0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4">
        <v>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357</v>
      </c>
      <c r="F17" s="44">
        <v>1095</v>
      </c>
      <c r="G17" s="44">
        <v>0</v>
      </c>
      <c r="H17" s="45">
        <v>0</v>
      </c>
      <c r="I17" s="44">
        <v>0</v>
      </c>
      <c r="J17" s="46">
        <v>0</v>
      </c>
      <c r="K17" s="44">
        <v>0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0</v>
      </c>
      <c r="F22" s="44">
        <v>0</v>
      </c>
      <c r="G22" s="44">
        <v>0</v>
      </c>
      <c r="H22" s="45">
        <v>0</v>
      </c>
      <c r="I22" s="44">
        <v>0</v>
      </c>
      <c r="J22" s="46">
        <v>0</v>
      </c>
      <c r="K22" s="44">
        <v>0</v>
      </c>
      <c r="L22" s="44">
        <v>0</v>
      </c>
      <c r="M22" s="44">
        <v>0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21</v>
      </c>
      <c r="F24" s="44">
        <v>29</v>
      </c>
      <c r="G24" s="44">
        <v>43</v>
      </c>
      <c r="H24" s="45">
        <v>76</v>
      </c>
      <c r="I24" s="44">
        <v>49</v>
      </c>
      <c r="J24" s="46">
        <v>47</v>
      </c>
      <c r="K24" s="44">
        <v>50</v>
      </c>
      <c r="L24" s="44">
        <v>52</v>
      </c>
      <c r="M24" s="44">
        <v>54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0</v>
      </c>
      <c r="G29" s="44">
        <v>0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0</v>
      </c>
      <c r="F32" s="44">
        <v>0</v>
      </c>
      <c r="G32" s="44">
        <v>0</v>
      </c>
      <c r="H32" s="45">
        <v>0</v>
      </c>
      <c r="I32" s="44">
        <v>0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0</v>
      </c>
      <c r="F37" s="44">
        <v>0</v>
      </c>
      <c r="G37" s="44">
        <v>0</v>
      </c>
      <c r="H37" s="45">
        <v>0</v>
      </c>
      <c r="I37" s="44">
        <v>0</v>
      </c>
      <c r="J37" s="46">
        <v>0</v>
      </c>
      <c r="K37" s="44">
        <v>0</v>
      </c>
      <c r="L37" s="44">
        <v>0</v>
      </c>
      <c r="M37" s="44">
        <v>0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0</v>
      </c>
      <c r="F38" s="44">
        <v>0</v>
      </c>
      <c r="G38" s="44">
        <v>0</v>
      </c>
      <c r="H38" s="45">
        <v>0</v>
      </c>
      <c r="I38" s="44">
        <v>0</v>
      </c>
      <c r="J38" s="46">
        <v>0</v>
      </c>
      <c r="K38" s="44">
        <v>0</v>
      </c>
      <c r="L38" s="44">
        <v>0</v>
      </c>
      <c r="M38" s="44">
        <v>0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0</v>
      </c>
      <c r="F39" s="44">
        <v>0</v>
      </c>
      <c r="G39" s="44">
        <v>0</v>
      </c>
      <c r="H39" s="45">
        <v>0</v>
      </c>
      <c r="I39" s="44">
        <v>0</v>
      </c>
      <c r="J39" s="46">
        <v>0</v>
      </c>
      <c r="K39" s="44">
        <v>0</v>
      </c>
      <c r="L39" s="44">
        <v>0</v>
      </c>
      <c r="M39" s="44">
        <v>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0</v>
      </c>
      <c r="G40" s="44">
        <v>0</v>
      </c>
      <c r="H40" s="45">
        <v>0</v>
      </c>
      <c r="I40" s="44">
        <v>0</v>
      </c>
      <c r="J40" s="46">
        <v>0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1309</v>
      </c>
      <c r="F42" s="44">
        <v>1870</v>
      </c>
      <c r="G42" s="44">
        <v>2027</v>
      </c>
      <c r="H42" s="45">
        <v>3201</v>
      </c>
      <c r="I42" s="44">
        <v>2559</v>
      </c>
      <c r="J42" s="46">
        <v>2619</v>
      </c>
      <c r="K42" s="44">
        <v>2833</v>
      </c>
      <c r="L42" s="44">
        <v>2985</v>
      </c>
      <c r="M42" s="44">
        <v>3145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0</v>
      </c>
      <c r="F43" s="44">
        <v>0</v>
      </c>
      <c r="G43" s="44">
        <v>0</v>
      </c>
      <c r="H43" s="45">
        <v>0</v>
      </c>
      <c r="I43" s="44">
        <v>0</v>
      </c>
      <c r="J43" s="46">
        <v>0</v>
      </c>
      <c r="K43" s="44">
        <v>0</v>
      </c>
      <c r="L43" s="44">
        <v>0</v>
      </c>
      <c r="M43" s="44">
        <v>0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247</v>
      </c>
      <c r="F44" s="44">
        <v>520</v>
      </c>
      <c r="G44" s="44">
        <v>450</v>
      </c>
      <c r="H44" s="45">
        <v>21</v>
      </c>
      <c r="I44" s="44">
        <v>937</v>
      </c>
      <c r="J44" s="46">
        <v>895</v>
      </c>
      <c r="K44" s="44">
        <v>55</v>
      </c>
      <c r="L44" s="44">
        <v>58</v>
      </c>
      <c r="M44" s="44">
        <v>61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0</v>
      </c>
      <c r="F45" s="44">
        <v>53</v>
      </c>
      <c r="G45" s="44">
        <v>73</v>
      </c>
      <c r="H45" s="45">
        <v>81</v>
      </c>
      <c r="I45" s="44">
        <v>123</v>
      </c>
      <c r="J45" s="46">
        <v>75</v>
      </c>
      <c r="K45" s="44">
        <v>143</v>
      </c>
      <c r="L45" s="44">
        <v>151</v>
      </c>
      <c r="M45" s="44">
        <v>159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0</v>
      </c>
      <c r="F51" s="27">
        <f t="shared" ref="F51:M51" si="4">F52+F59+F62+F63+F64+F72+F73</f>
        <v>174</v>
      </c>
      <c r="G51" s="27">
        <f t="shared" si="4"/>
        <v>205</v>
      </c>
      <c r="H51" s="28">
        <f t="shared" si="4"/>
        <v>0</v>
      </c>
      <c r="I51" s="27">
        <f t="shared" si="4"/>
        <v>400</v>
      </c>
      <c r="J51" s="29">
        <f t="shared" si="4"/>
        <v>436</v>
      </c>
      <c r="K51" s="27">
        <f t="shared" si="4"/>
        <v>0</v>
      </c>
      <c r="L51" s="27">
        <f t="shared" si="4"/>
        <v>0</v>
      </c>
      <c r="M51" s="27">
        <f t="shared" si="4"/>
        <v>0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0</v>
      </c>
      <c r="F73" s="44">
        <f t="shared" ref="F73:M73" si="12">SUM(F74:F75)</f>
        <v>174</v>
      </c>
      <c r="G73" s="44">
        <f t="shared" si="12"/>
        <v>205</v>
      </c>
      <c r="H73" s="45">
        <f t="shared" si="12"/>
        <v>0</v>
      </c>
      <c r="I73" s="44">
        <f t="shared" si="12"/>
        <v>400</v>
      </c>
      <c r="J73" s="46">
        <f t="shared" si="12"/>
        <v>436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174</v>
      </c>
      <c r="G74" s="36">
        <v>205</v>
      </c>
      <c r="H74" s="37">
        <v>0</v>
      </c>
      <c r="I74" s="36">
        <v>400</v>
      </c>
      <c r="J74" s="38">
        <v>436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0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0</v>
      </c>
      <c r="F77" s="27">
        <f t="shared" ref="F77:M77" si="13">F78+F81+F84+F85+F86+F87+F88</f>
        <v>0</v>
      </c>
      <c r="G77" s="27">
        <f t="shared" si="13"/>
        <v>0</v>
      </c>
      <c r="H77" s="28">
        <f t="shared" si="13"/>
        <v>0</v>
      </c>
      <c r="I77" s="27">
        <f t="shared" si="13"/>
        <v>0</v>
      </c>
      <c r="J77" s="29">
        <f t="shared" si="13"/>
        <v>0</v>
      </c>
      <c r="K77" s="27">
        <f t="shared" si="13"/>
        <v>0</v>
      </c>
      <c r="L77" s="27">
        <f t="shared" si="13"/>
        <v>0</v>
      </c>
      <c r="M77" s="27">
        <f t="shared" si="13"/>
        <v>0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0</v>
      </c>
      <c r="F81" s="44">
        <f t="shared" ref="F81:M81" si="15">SUM(F82:F83)</f>
        <v>0</v>
      </c>
      <c r="G81" s="44">
        <f t="shared" si="15"/>
        <v>0</v>
      </c>
      <c r="H81" s="45">
        <f t="shared" si="15"/>
        <v>0</v>
      </c>
      <c r="I81" s="44">
        <f t="shared" si="15"/>
        <v>0</v>
      </c>
      <c r="J81" s="46">
        <f t="shared" si="15"/>
        <v>0</v>
      </c>
      <c r="K81" s="44">
        <f t="shared" si="15"/>
        <v>0</v>
      </c>
      <c r="L81" s="44">
        <f t="shared" si="15"/>
        <v>0</v>
      </c>
      <c r="M81" s="44">
        <f t="shared" si="15"/>
        <v>0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0</v>
      </c>
      <c r="F83" s="51">
        <v>0</v>
      </c>
      <c r="G83" s="51">
        <v>0</v>
      </c>
      <c r="H83" s="52">
        <v>0</v>
      </c>
      <c r="I83" s="51">
        <v>0</v>
      </c>
      <c r="J83" s="53">
        <v>0</v>
      </c>
      <c r="K83" s="51">
        <v>0</v>
      </c>
      <c r="L83" s="51">
        <v>0</v>
      </c>
      <c r="M83" s="51">
        <v>0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44815</v>
      </c>
      <c r="F92" s="103">
        <f t="shared" ref="F92:M92" si="16">F4+F51+F77+F90</f>
        <v>55398</v>
      </c>
      <c r="G92" s="103">
        <f t="shared" si="16"/>
        <v>57039</v>
      </c>
      <c r="H92" s="104">
        <f t="shared" si="16"/>
        <v>89893</v>
      </c>
      <c r="I92" s="103">
        <f t="shared" si="16"/>
        <v>74311</v>
      </c>
      <c r="J92" s="105">
        <f t="shared" si="16"/>
        <v>73829</v>
      </c>
      <c r="K92" s="103">
        <f t="shared" si="16"/>
        <v>88939</v>
      </c>
      <c r="L92" s="103">
        <f t="shared" si="16"/>
        <v>93905</v>
      </c>
      <c r="M92" s="103">
        <f t="shared" si="16"/>
        <v>98879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176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62488</v>
      </c>
      <c r="F4" s="27">
        <f t="shared" ref="F4:M4" si="0">F5+F8+F47</f>
        <v>65848</v>
      </c>
      <c r="G4" s="27">
        <f t="shared" si="0"/>
        <v>58805</v>
      </c>
      <c r="H4" s="28">
        <f t="shared" si="0"/>
        <v>59668</v>
      </c>
      <c r="I4" s="27">
        <f t="shared" si="0"/>
        <v>57399</v>
      </c>
      <c r="J4" s="29">
        <f t="shared" si="0"/>
        <v>56154</v>
      </c>
      <c r="K4" s="27">
        <f t="shared" si="0"/>
        <v>59550</v>
      </c>
      <c r="L4" s="27">
        <f t="shared" si="0"/>
        <v>60508</v>
      </c>
      <c r="M4" s="27">
        <f t="shared" si="0"/>
        <v>63714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38581</v>
      </c>
      <c r="F5" s="59">
        <f t="shared" ref="F5:M5" si="1">SUM(F6:F7)</f>
        <v>45872</v>
      </c>
      <c r="G5" s="59">
        <f t="shared" si="1"/>
        <v>50079</v>
      </c>
      <c r="H5" s="60">
        <f t="shared" si="1"/>
        <v>49296</v>
      </c>
      <c r="I5" s="59">
        <f t="shared" si="1"/>
        <v>45833</v>
      </c>
      <c r="J5" s="61">
        <f t="shared" si="1"/>
        <v>45436</v>
      </c>
      <c r="K5" s="59">
        <f t="shared" si="1"/>
        <v>52438</v>
      </c>
      <c r="L5" s="59">
        <f t="shared" si="1"/>
        <v>55359</v>
      </c>
      <c r="M5" s="59">
        <f t="shared" si="1"/>
        <v>58292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34102</v>
      </c>
      <c r="F6" s="36">
        <v>40636</v>
      </c>
      <c r="G6" s="36">
        <v>44471</v>
      </c>
      <c r="H6" s="37">
        <v>42359</v>
      </c>
      <c r="I6" s="36">
        <v>40536</v>
      </c>
      <c r="J6" s="38">
        <v>40279</v>
      </c>
      <c r="K6" s="36">
        <v>46262</v>
      </c>
      <c r="L6" s="36">
        <v>48835</v>
      </c>
      <c r="M6" s="36">
        <v>51423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4479</v>
      </c>
      <c r="F7" s="51">
        <v>5236</v>
      </c>
      <c r="G7" s="51">
        <v>5608</v>
      </c>
      <c r="H7" s="52">
        <v>6937</v>
      </c>
      <c r="I7" s="51">
        <v>5297</v>
      </c>
      <c r="J7" s="53">
        <v>5157</v>
      </c>
      <c r="K7" s="51">
        <v>6176</v>
      </c>
      <c r="L7" s="51">
        <v>6524</v>
      </c>
      <c r="M7" s="51">
        <v>6869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23907</v>
      </c>
      <c r="F8" s="59">
        <f t="shared" ref="F8:M8" si="2">SUM(F9:F46)</f>
        <v>19976</v>
      </c>
      <c r="G8" s="59">
        <f t="shared" si="2"/>
        <v>8726</v>
      </c>
      <c r="H8" s="60">
        <f t="shared" si="2"/>
        <v>10372</v>
      </c>
      <c r="I8" s="59">
        <f t="shared" si="2"/>
        <v>11566</v>
      </c>
      <c r="J8" s="61">
        <f t="shared" si="2"/>
        <v>10718</v>
      </c>
      <c r="K8" s="59">
        <f t="shared" si="2"/>
        <v>7112</v>
      </c>
      <c r="L8" s="59">
        <f t="shared" si="2"/>
        <v>5149</v>
      </c>
      <c r="M8" s="59">
        <f t="shared" si="2"/>
        <v>5422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0</v>
      </c>
      <c r="F9" s="36">
        <v>0</v>
      </c>
      <c r="G9" s="36">
        <v>0</v>
      </c>
      <c r="H9" s="37">
        <v>0</v>
      </c>
      <c r="I9" s="36">
        <v>0</v>
      </c>
      <c r="J9" s="38">
        <v>0</v>
      </c>
      <c r="K9" s="36">
        <v>0</v>
      </c>
      <c r="L9" s="36">
        <v>0</v>
      </c>
      <c r="M9" s="36">
        <v>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26</v>
      </c>
      <c r="F10" s="44">
        <v>82</v>
      </c>
      <c r="G10" s="44">
        <v>38</v>
      </c>
      <c r="H10" s="45">
        <v>200</v>
      </c>
      <c r="I10" s="44">
        <v>159</v>
      </c>
      <c r="J10" s="46">
        <v>119</v>
      </c>
      <c r="K10" s="44">
        <v>240</v>
      </c>
      <c r="L10" s="44">
        <v>253</v>
      </c>
      <c r="M10" s="44">
        <v>266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0</v>
      </c>
      <c r="F11" s="44">
        <v>0</v>
      </c>
      <c r="G11" s="44">
        <v>0</v>
      </c>
      <c r="H11" s="45">
        <v>0</v>
      </c>
      <c r="I11" s="44">
        <v>0</v>
      </c>
      <c r="J11" s="46">
        <v>0</v>
      </c>
      <c r="K11" s="44">
        <v>0</v>
      </c>
      <c r="L11" s="44">
        <v>0</v>
      </c>
      <c r="M11" s="44">
        <v>0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522</v>
      </c>
      <c r="F12" s="44">
        <v>504</v>
      </c>
      <c r="G12" s="44">
        <v>447</v>
      </c>
      <c r="H12" s="45">
        <v>550</v>
      </c>
      <c r="I12" s="44">
        <v>1028</v>
      </c>
      <c r="J12" s="46">
        <v>1039</v>
      </c>
      <c r="K12" s="44">
        <v>600</v>
      </c>
      <c r="L12" s="44">
        <v>633</v>
      </c>
      <c r="M12" s="44">
        <v>666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53</v>
      </c>
      <c r="F14" s="44">
        <v>43</v>
      </c>
      <c r="G14" s="44">
        <v>32</v>
      </c>
      <c r="H14" s="45">
        <v>196</v>
      </c>
      <c r="I14" s="44">
        <v>177</v>
      </c>
      <c r="J14" s="46">
        <v>125</v>
      </c>
      <c r="K14" s="44">
        <v>226</v>
      </c>
      <c r="L14" s="44">
        <v>238</v>
      </c>
      <c r="M14" s="44">
        <v>250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636</v>
      </c>
      <c r="F15" s="44">
        <v>487</v>
      </c>
      <c r="G15" s="44">
        <v>2</v>
      </c>
      <c r="H15" s="45">
        <v>5005</v>
      </c>
      <c r="I15" s="44">
        <v>5005</v>
      </c>
      <c r="J15" s="46">
        <v>5005</v>
      </c>
      <c r="K15" s="44">
        <v>2227</v>
      </c>
      <c r="L15" s="44">
        <v>0</v>
      </c>
      <c r="M15" s="44">
        <v>0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15772</v>
      </c>
      <c r="F16" s="44">
        <v>15409</v>
      </c>
      <c r="G16" s="44">
        <v>4640</v>
      </c>
      <c r="H16" s="45">
        <v>1002</v>
      </c>
      <c r="I16" s="44">
        <v>1002</v>
      </c>
      <c r="J16" s="46">
        <v>963</v>
      </c>
      <c r="K16" s="44">
        <v>1000</v>
      </c>
      <c r="L16" s="44">
        <v>1054</v>
      </c>
      <c r="M16" s="44">
        <v>1110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6075</v>
      </c>
      <c r="F17" s="44">
        <v>388</v>
      </c>
      <c r="G17" s="44">
        <v>144</v>
      </c>
      <c r="H17" s="45">
        <v>450</v>
      </c>
      <c r="I17" s="44">
        <v>1363</v>
      </c>
      <c r="J17" s="46">
        <v>695</v>
      </c>
      <c r="K17" s="44">
        <v>450</v>
      </c>
      <c r="L17" s="44">
        <v>474</v>
      </c>
      <c r="M17" s="44">
        <v>500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0</v>
      </c>
      <c r="F22" s="44">
        <v>1822</v>
      </c>
      <c r="G22" s="44">
        <v>1590</v>
      </c>
      <c r="H22" s="45">
        <v>1605</v>
      </c>
      <c r="I22" s="44">
        <v>680</v>
      </c>
      <c r="J22" s="46">
        <v>680</v>
      </c>
      <c r="K22" s="44">
        <v>540</v>
      </c>
      <c r="L22" s="44">
        <v>569</v>
      </c>
      <c r="M22" s="44">
        <v>599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31</v>
      </c>
      <c r="F24" s="44">
        <v>30</v>
      </c>
      <c r="G24" s="44">
        <v>27</v>
      </c>
      <c r="H24" s="45">
        <v>31</v>
      </c>
      <c r="I24" s="44">
        <v>29</v>
      </c>
      <c r="J24" s="46">
        <v>25</v>
      </c>
      <c r="K24" s="44">
        <v>31</v>
      </c>
      <c r="L24" s="44">
        <v>31</v>
      </c>
      <c r="M24" s="44">
        <v>34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0</v>
      </c>
      <c r="G29" s="44">
        <v>0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0</v>
      </c>
      <c r="F32" s="44">
        <v>0</v>
      </c>
      <c r="G32" s="44">
        <v>0</v>
      </c>
      <c r="H32" s="45">
        <v>0</v>
      </c>
      <c r="I32" s="44">
        <v>0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0</v>
      </c>
      <c r="F37" s="44">
        <v>0</v>
      </c>
      <c r="G37" s="44">
        <v>0</v>
      </c>
      <c r="H37" s="45">
        <v>0</v>
      </c>
      <c r="I37" s="44">
        <v>0</v>
      </c>
      <c r="J37" s="46">
        <v>0</v>
      </c>
      <c r="K37" s="44">
        <v>0</v>
      </c>
      <c r="L37" s="44">
        <v>0</v>
      </c>
      <c r="M37" s="44">
        <v>0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0</v>
      </c>
      <c r="F38" s="44">
        <v>0</v>
      </c>
      <c r="G38" s="44">
        <v>0</v>
      </c>
      <c r="H38" s="45">
        <v>0</v>
      </c>
      <c r="I38" s="44">
        <v>0</v>
      </c>
      <c r="J38" s="46">
        <v>0</v>
      </c>
      <c r="K38" s="44">
        <v>0</v>
      </c>
      <c r="L38" s="44">
        <v>0</v>
      </c>
      <c r="M38" s="44">
        <v>0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0</v>
      </c>
      <c r="F39" s="44">
        <v>0</v>
      </c>
      <c r="G39" s="44">
        <v>0</v>
      </c>
      <c r="H39" s="45">
        <v>0</v>
      </c>
      <c r="I39" s="44">
        <v>0</v>
      </c>
      <c r="J39" s="46">
        <v>0</v>
      </c>
      <c r="K39" s="44">
        <v>0</v>
      </c>
      <c r="L39" s="44">
        <v>0</v>
      </c>
      <c r="M39" s="44">
        <v>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0</v>
      </c>
      <c r="G40" s="44">
        <v>0</v>
      </c>
      <c r="H40" s="45">
        <v>0</v>
      </c>
      <c r="I40" s="44">
        <v>0</v>
      </c>
      <c r="J40" s="46">
        <v>0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564</v>
      </c>
      <c r="F42" s="44">
        <v>617</v>
      </c>
      <c r="G42" s="44">
        <v>876</v>
      </c>
      <c r="H42" s="45">
        <v>879</v>
      </c>
      <c r="I42" s="44">
        <v>1697</v>
      </c>
      <c r="J42" s="46">
        <v>1712</v>
      </c>
      <c r="K42" s="44">
        <v>1377</v>
      </c>
      <c r="L42" s="44">
        <v>1452</v>
      </c>
      <c r="M42" s="44">
        <v>1528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0</v>
      </c>
      <c r="F43" s="44">
        <v>0</v>
      </c>
      <c r="G43" s="44">
        <v>0</v>
      </c>
      <c r="H43" s="45">
        <v>0</v>
      </c>
      <c r="I43" s="44">
        <v>0</v>
      </c>
      <c r="J43" s="46">
        <v>0</v>
      </c>
      <c r="K43" s="44">
        <v>0</v>
      </c>
      <c r="L43" s="44">
        <v>0</v>
      </c>
      <c r="M43" s="44">
        <v>0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216</v>
      </c>
      <c r="F44" s="44">
        <v>492</v>
      </c>
      <c r="G44" s="44">
        <v>856</v>
      </c>
      <c r="H44" s="45">
        <v>319</v>
      </c>
      <c r="I44" s="44">
        <v>247</v>
      </c>
      <c r="J44" s="46">
        <v>175</v>
      </c>
      <c r="K44" s="44">
        <v>268</v>
      </c>
      <c r="L44" s="44">
        <v>284</v>
      </c>
      <c r="M44" s="44">
        <v>299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12</v>
      </c>
      <c r="F45" s="44">
        <v>102</v>
      </c>
      <c r="G45" s="44">
        <v>74</v>
      </c>
      <c r="H45" s="45">
        <v>135</v>
      </c>
      <c r="I45" s="44">
        <v>179</v>
      </c>
      <c r="J45" s="46">
        <v>180</v>
      </c>
      <c r="K45" s="44">
        <v>153</v>
      </c>
      <c r="L45" s="44">
        <v>161</v>
      </c>
      <c r="M45" s="44">
        <v>170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181</v>
      </c>
      <c r="F51" s="27">
        <f t="shared" ref="F51:M51" si="4">F52+F59+F62+F63+F64+F72+F73</f>
        <v>220</v>
      </c>
      <c r="G51" s="27">
        <f t="shared" si="4"/>
        <v>455</v>
      </c>
      <c r="H51" s="28">
        <f t="shared" si="4"/>
        <v>994</v>
      </c>
      <c r="I51" s="27">
        <f t="shared" si="4"/>
        <v>1126</v>
      </c>
      <c r="J51" s="29">
        <f t="shared" si="4"/>
        <v>1197</v>
      </c>
      <c r="K51" s="27">
        <f t="shared" si="4"/>
        <v>797</v>
      </c>
      <c r="L51" s="27">
        <f t="shared" si="4"/>
        <v>840</v>
      </c>
      <c r="M51" s="27">
        <f t="shared" si="4"/>
        <v>884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181</v>
      </c>
      <c r="F73" s="44">
        <f t="shared" ref="F73:M73" si="12">SUM(F74:F75)</f>
        <v>220</v>
      </c>
      <c r="G73" s="44">
        <f t="shared" si="12"/>
        <v>455</v>
      </c>
      <c r="H73" s="45">
        <f t="shared" si="12"/>
        <v>994</v>
      </c>
      <c r="I73" s="44">
        <f t="shared" si="12"/>
        <v>1126</v>
      </c>
      <c r="J73" s="46">
        <f t="shared" si="12"/>
        <v>1197</v>
      </c>
      <c r="K73" s="44">
        <f t="shared" si="12"/>
        <v>797</v>
      </c>
      <c r="L73" s="44">
        <f t="shared" si="12"/>
        <v>840</v>
      </c>
      <c r="M73" s="44">
        <f t="shared" si="12"/>
        <v>884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181</v>
      </c>
      <c r="F74" s="36">
        <v>220</v>
      </c>
      <c r="G74" s="36">
        <v>455</v>
      </c>
      <c r="H74" s="37">
        <v>994</v>
      </c>
      <c r="I74" s="36">
        <v>1126</v>
      </c>
      <c r="J74" s="38">
        <v>1197</v>
      </c>
      <c r="K74" s="36">
        <v>797</v>
      </c>
      <c r="L74" s="36">
        <v>840</v>
      </c>
      <c r="M74" s="36">
        <v>884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0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0</v>
      </c>
      <c r="F77" s="27">
        <f t="shared" ref="F77:M77" si="13">F78+F81+F84+F85+F86+F87+F88</f>
        <v>0</v>
      </c>
      <c r="G77" s="27">
        <f t="shared" si="13"/>
        <v>0</v>
      </c>
      <c r="H77" s="28">
        <f t="shared" si="13"/>
        <v>0</v>
      </c>
      <c r="I77" s="27">
        <f t="shared" si="13"/>
        <v>0</v>
      </c>
      <c r="J77" s="29">
        <f t="shared" si="13"/>
        <v>0</v>
      </c>
      <c r="K77" s="27">
        <f t="shared" si="13"/>
        <v>0</v>
      </c>
      <c r="L77" s="27">
        <f t="shared" si="13"/>
        <v>0</v>
      </c>
      <c r="M77" s="27">
        <f t="shared" si="13"/>
        <v>0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0</v>
      </c>
      <c r="F81" s="44">
        <f t="shared" ref="F81:M81" si="15">SUM(F82:F83)</f>
        <v>0</v>
      </c>
      <c r="G81" s="44">
        <f t="shared" si="15"/>
        <v>0</v>
      </c>
      <c r="H81" s="45">
        <f t="shared" si="15"/>
        <v>0</v>
      </c>
      <c r="I81" s="44">
        <f t="shared" si="15"/>
        <v>0</v>
      </c>
      <c r="J81" s="46">
        <f t="shared" si="15"/>
        <v>0</v>
      </c>
      <c r="K81" s="44">
        <f t="shared" si="15"/>
        <v>0</v>
      </c>
      <c r="L81" s="44">
        <f t="shared" si="15"/>
        <v>0</v>
      </c>
      <c r="M81" s="44">
        <f t="shared" si="15"/>
        <v>0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0</v>
      </c>
      <c r="F83" s="51">
        <v>0</v>
      </c>
      <c r="G83" s="51">
        <v>0</v>
      </c>
      <c r="H83" s="52">
        <v>0</v>
      </c>
      <c r="I83" s="51">
        <v>0</v>
      </c>
      <c r="J83" s="53">
        <v>0</v>
      </c>
      <c r="K83" s="51">
        <v>0</v>
      </c>
      <c r="L83" s="51">
        <v>0</v>
      </c>
      <c r="M83" s="51">
        <v>0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6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62675</v>
      </c>
      <c r="F92" s="103">
        <f t="shared" ref="F92:M92" si="16">F4+F51+F77+F90</f>
        <v>66068</v>
      </c>
      <c r="G92" s="103">
        <f t="shared" si="16"/>
        <v>59260</v>
      </c>
      <c r="H92" s="104">
        <f t="shared" si="16"/>
        <v>60662</v>
      </c>
      <c r="I92" s="103">
        <f t="shared" si="16"/>
        <v>58525</v>
      </c>
      <c r="J92" s="105">
        <f t="shared" si="16"/>
        <v>57351</v>
      </c>
      <c r="K92" s="103">
        <f t="shared" si="16"/>
        <v>60347</v>
      </c>
      <c r="L92" s="103">
        <f t="shared" si="16"/>
        <v>61348</v>
      </c>
      <c r="M92" s="103">
        <f t="shared" si="16"/>
        <v>64598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177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42442</v>
      </c>
      <c r="F4" s="27">
        <f t="shared" ref="F4:M4" si="0">F5+F8+F47</f>
        <v>46642</v>
      </c>
      <c r="G4" s="27">
        <f t="shared" si="0"/>
        <v>51595</v>
      </c>
      <c r="H4" s="28">
        <f t="shared" si="0"/>
        <v>64030</v>
      </c>
      <c r="I4" s="27">
        <f t="shared" si="0"/>
        <v>57617</v>
      </c>
      <c r="J4" s="29">
        <f t="shared" si="0"/>
        <v>56920</v>
      </c>
      <c r="K4" s="27">
        <f t="shared" si="0"/>
        <v>58349</v>
      </c>
      <c r="L4" s="27">
        <f t="shared" si="0"/>
        <v>51116</v>
      </c>
      <c r="M4" s="27">
        <f t="shared" si="0"/>
        <v>54280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23325</v>
      </c>
      <c r="F5" s="59">
        <f t="shared" ref="F5:M5" si="1">SUM(F6:F7)</f>
        <v>38349</v>
      </c>
      <c r="G5" s="59">
        <f t="shared" si="1"/>
        <v>46055</v>
      </c>
      <c r="H5" s="60">
        <f t="shared" si="1"/>
        <v>58740</v>
      </c>
      <c r="I5" s="59">
        <f t="shared" si="1"/>
        <v>49812</v>
      </c>
      <c r="J5" s="61">
        <f t="shared" si="1"/>
        <v>49286</v>
      </c>
      <c r="K5" s="59">
        <f t="shared" si="1"/>
        <v>50823</v>
      </c>
      <c r="L5" s="59">
        <f t="shared" si="1"/>
        <v>45094</v>
      </c>
      <c r="M5" s="59">
        <f t="shared" si="1"/>
        <v>47879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21351</v>
      </c>
      <c r="F6" s="36">
        <v>35309</v>
      </c>
      <c r="G6" s="36">
        <v>42436</v>
      </c>
      <c r="H6" s="37">
        <v>53124</v>
      </c>
      <c r="I6" s="36">
        <v>45306</v>
      </c>
      <c r="J6" s="38">
        <v>45077</v>
      </c>
      <c r="K6" s="36">
        <v>45461</v>
      </c>
      <c r="L6" s="36">
        <v>39443</v>
      </c>
      <c r="M6" s="36">
        <v>41928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1974</v>
      </c>
      <c r="F7" s="51">
        <v>3040</v>
      </c>
      <c r="G7" s="51">
        <v>3619</v>
      </c>
      <c r="H7" s="52">
        <v>5616</v>
      </c>
      <c r="I7" s="51">
        <v>4506</v>
      </c>
      <c r="J7" s="53">
        <v>4209</v>
      </c>
      <c r="K7" s="51">
        <v>5362</v>
      </c>
      <c r="L7" s="51">
        <v>5651</v>
      </c>
      <c r="M7" s="51">
        <v>5951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19117</v>
      </c>
      <c r="F8" s="59">
        <f t="shared" ref="F8:M8" si="2">SUM(F9:F46)</f>
        <v>8293</v>
      </c>
      <c r="G8" s="59">
        <f t="shared" si="2"/>
        <v>5540</v>
      </c>
      <c r="H8" s="60">
        <f t="shared" si="2"/>
        <v>5290</v>
      </c>
      <c r="I8" s="59">
        <f t="shared" si="2"/>
        <v>7805</v>
      </c>
      <c r="J8" s="61">
        <f t="shared" si="2"/>
        <v>7634</v>
      </c>
      <c r="K8" s="59">
        <f t="shared" si="2"/>
        <v>7526</v>
      </c>
      <c r="L8" s="59">
        <f t="shared" si="2"/>
        <v>6022</v>
      </c>
      <c r="M8" s="59">
        <f t="shared" si="2"/>
        <v>6401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0</v>
      </c>
      <c r="F9" s="36">
        <v>0</v>
      </c>
      <c r="G9" s="36">
        <v>0</v>
      </c>
      <c r="H9" s="37">
        <v>0</v>
      </c>
      <c r="I9" s="36">
        <v>0</v>
      </c>
      <c r="J9" s="38">
        <v>0</v>
      </c>
      <c r="K9" s="36">
        <v>0</v>
      </c>
      <c r="L9" s="36">
        <v>0</v>
      </c>
      <c r="M9" s="36">
        <v>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0</v>
      </c>
      <c r="F10" s="44">
        <v>0</v>
      </c>
      <c r="G10" s="44">
        <v>0</v>
      </c>
      <c r="H10" s="45">
        <v>0</v>
      </c>
      <c r="I10" s="44">
        <v>0</v>
      </c>
      <c r="J10" s="46">
        <v>0</v>
      </c>
      <c r="K10" s="44">
        <v>0</v>
      </c>
      <c r="L10" s="44">
        <v>0</v>
      </c>
      <c r="M10" s="44">
        <v>0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0</v>
      </c>
      <c r="F11" s="44">
        <v>0</v>
      </c>
      <c r="G11" s="44">
        <v>0</v>
      </c>
      <c r="H11" s="45">
        <v>0</v>
      </c>
      <c r="I11" s="44">
        <v>0</v>
      </c>
      <c r="J11" s="46">
        <v>0</v>
      </c>
      <c r="K11" s="44">
        <v>0</v>
      </c>
      <c r="L11" s="44">
        <v>0</v>
      </c>
      <c r="M11" s="44">
        <v>0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188</v>
      </c>
      <c r="F12" s="44">
        <v>1821</v>
      </c>
      <c r="G12" s="44">
        <v>358</v>
      </c>
      <c r="H12" s="45">
        <v>500</v>
      </c>
      <c r="I12" s="44">
        <v>470</v>
      </c>
      <c r="J12" s="46">
        <v>488</v>
      </c>
      <c r="K12" s="44">
        <v>525</v>
      </c>
      <c r="L12" s="44">
        <v>554</v>
      </c>
      <c r="M12" s="44">
        <v>583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3</v>
      </c>
      <c r="F14" s="44">
        <v>410</v>
      </c>
      <c r="G14" s="44">
        <v>404</v>
      </c>
      <c r="H14" s="45">
        <v>416</v>
      </c>
      <c r="I14" s="44">
        <v>448</v>
      </c>
      <c r="J14" s="46">
        <v>376</v>
      </c>
      <c r="K14" s="44">
        <v>465</v>
      </c>
      <c r="L14" s="44">
        <v>491</v>
      </c>
      <c r="M14" s="44">
        <v>517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357</v>
      </c>
      <c r="F15" s="44">
        <v>541</v>
      </c>
      <c r="G15" s="44">
        <v>0</v>
      </c>
      <c r="H15" s="45">
        <v>0</v>
      </c>
      <c r="I15" s="44">
        <v>0</v>
      </c>
      <c r="J15" s="46">
        <v>0</v>
      </c>
      <c r="K15" s="44">
        <v>0</v>
      </c>
      <c r="L15" s="44">
        <v>0</v>
      </c>
      <c r="M15" s="44">
        <v>0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0</v>
      </c>
      <c r="F16" s="44">
        <v>0</v>
      </c>
      <c r="G16" s="44">
        <v>0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4">
        <v>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17777</v>
      </c>
      <c r="F17" s="44">
        <v>3719</v>
      </c>
      <c r="G17" s="44">
        <v>3224</v>
      </c>
      <c r="H17" s="45">
        <v>3424</v>
      </c>
      <c r="I17" s="44">
        <v>4985</v>
      </c>
      <c r="J17" s="46">
        <v>4948</v>
      </c>
      <c r="K17" s="44">
        <v>5587</v>
      </c>
      <c r="L17" s="44">
        <v>3979</v>
      </c>
      <c r="M17" s="44">
        <v>4250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0</v>
      </c>
      <c r="F22" s="44">
        <v>0</v>
      </c>
      <c r="G22" s="44">
        <v>0</v>
      </c>
      <c r="H22" s="45">
        <v>0</v>
      </c>
      <c r="I22" s="44">
        <v>0</v>
      </c>
      <c r="J22" s="46">
        <v>0</v>
      </c>
      <c r="K22" s="44">
        <v>0</v>
      </c>
      <c r="L22" s="44">
        <v>0</v>
      </c>
      <c r="M22" s="44">
        <v>0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10</v>
      </c>
      <c r="F24" s="44">
        <v>14</v>
      </c>
      <c r="G24" s="44">
        <v>14</v>
      </c>
      <c r="H24" s="45">
        <v>21</v>
      </c>
      <c r="I24" s="44">
        <v>22</v>
      </c>
      <c r="J24" s="46">
        <v>18</v>
      </c>
      <c r="K24" s="44">
        <v>18</v>
      </c>
      <c r="L24" s="44">
        <v>19</v>
      </c>
      <c r="M24" s="44">
        <v>19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0</v>
      </c>
      <c r="G29" s="44">
        <v>0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0</v>
      </c>
      <c r="F32" s="44">
        <v>0</v>
      </c>
      <c r="G32" s="44">
        <v>0</v>
      </c>
      <c r="H32" s="45">
        <v>0</v>
      </c>
      <c r="I32" s="44">
        <v>0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0</v>
      </c>
      <c r="F37" s="44">
        <v>0</v>
      </c>
      <c r="G37" s="44">
        <v>0</v>
      </c>
      <c r="H37" s="45">
        <v>0</v>
      </c>
      <c r="I37" s="44">
        <v>0</v>
      </c>
      <c r="J37" s="46">
        <v>0</v>
      </c>
      <c r="K37" s="44">
        <v>0</v>
      </c>
      <c r="L37" s="44">
        <v>0</v>
      </c>
      <c r="M37" s="44">
        <v>0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0</v>
      </c>
      <c r="F38" s="44">
        <v>0</v>
      </c>
      <c r="G38" s="44">
        <v>0</v>
      </c>
      <c r="H38" s="45">
        <v>0</v>
      </c>
      <c r="I38" s="44">
        <v>0</v>
      </c>
      <c r="J38" s="46">
        <v>0</v>
      </c>
      <c r="K38" s="44">
        <v>0</v>
      </c>
      <c r="L38" s="44">
        <v>0</v>
      </c>
      <c r="M38" s="44">
        <v>0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0</v>
      </c>
      <c r="F39" s="44">
        <v>0</v>
      </c>
      <c r="G39" s="44">
        <v>0</v>
      </c>
      <c r="H39" s="45">
        <v>0</v>
      </c>
      <c r="I39" s="44">
        <v>0</v>
      </c>
      <c r="J39" s="46">
        <v>0</v>
      </c>
      <c r="K39" s="44">
        <v>0</v>
      </c>
      <c r="L39" s="44">
        <v>0</v>
      </c>
      <c r="M39" s="44">
        <v>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0</v>
      </c>
      <c r="G40" s="44">
        <v>0</v>
      </c>
      <c r="H40" s="45">
        <v>0</v>
      </c>
      <c r="I40" s="44">
        <v>0</v>
      </c>
      <c r="J40" s="46">
        <v>0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240</v>
      </c>
      <c r="F42" s="44">
        <v>948</v>
      </c>
      <c r="G42" s="44">
        <v>1019</v>
      </c>
      <c r="H42" s="45">
        <v>753</v>
      </c>
      <c r="I42" s="44">
        <v>1078</v>
      </c>
      <c r="J42" s="46">
        <v>989</v>
      </c>
      <c r="K42" s="44">
        <v>735</v>
      </c>
      <c r="L42" s="44">
        <v>772</v>
      </c>
      <c r="M42" s="44">
        <v>814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0</v>
      </c>
      <c r="F43" s="44">
        <v>220</v>
      </c>
      <c r="G43" s="44">
        <v>0</v>
      </c>
      <c r="H43" s="45">
        <v>0</v>
      </c>
      <c r="I43" s="44">
        <v>0</v>
      </c>
      <c r="J43" s="46">
        <v>0</v>
      </c>
      <c r="K43" s="44">
        <v>0</v>
      </c>
      <c r="L43" s="44">
        <v>0</v>
      </c>
      <c r="M43" s="44">
        <v>0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542</v>
      </c>
      <c r="F44" s="44">
        <v>552</v>
      </c>
      <c r="G44" s="44">
        <v>287</v>
      </c>
      <c r="H44" s="45">
        <v>100</v>
      </c>
      <c r="I44" s="44">
        <v>692</v>
      </c>
      <c r="J44" s="46">
        <v>717</v>
      </c>
      <c r="K44" s="44">
        <v>105</v>
      </c>
      <c r="L44" s="44">
        <v>111</v>
      </c>
      <c r="M44" s="44">
        <v>117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0</v>
      </c>
      <c r="F45" s="44">
        <v>68</v>
      </c>
      <c r="G45" s="44">
        <v>234</v>
      </c>
      <c r="H45" s="45">
        <v>76</v>
      </c>
      <c r="I45" s="44">
        <v>110</v>
      </c>
      <c r="J45" s="46">
        <v>98</v>
      </c>
      <c r="K45" s="44">
        <v>91</v>
      </c>
      <c r="L45" s="44">
        <v>96</v>
      </c>
      <c r="M45" s="44">
        <v>101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0</v>
      </c>
      <c r="F51" s="27">
        <f t="shared" ref="F51:M51" si="4">F52+F59+F62+F63+F64+F72+F73</f>
        <v>74</v>
      </c>
      <c r="G51" s="27">
        <f t="shared" si="4"/>
        <v>1121</v>
      </c>
      <c r="H51" s="28">
        <f t="shared" si="4"/>
        <v>0</v>
      </c>
      <c r="I51" s="27">
        <f t="shared" si="4"/>
        <v>660</v>
      </c>
      <c r="J51" s="29">
        <f t="shared" si="4"/>
        <v>559</v>
      </c>
      <c r="K51" s="27">
        <f t="shared" si="4"/>
        <v>85</v>
      </c>
      <c r="L51" s="27">
        <f t="shared" si="4"/>
        <v>89</v>
      </c>
      <c r="M51" s="27">
        <f t="shared" si="4"/>
        <v>94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0</v>
      </c>
      <c r="F73" s="44">
        <f t="shared" ref="F73:M73" si="12">SUM(F74:F75)</f>
        <v>74</v>
      </c>
      <c r="G73" s="44">
        <f t="shared" si="12"/>
        <v>1121</v>
      </c>
      <c r="H73" s="45">
        <f t="shared" si="12"/>
        <v>0</v>
      </c>
      <c r="I73" s="44">
        <f t="shared" si="12"/>
        <v>660</v>
      </c>
      <c r="J73" s="46">
        <f t="shared" si="12"/>
        <v>559</v>
      </c>
      <c r="K73" s="44">
        <f t="shared" si="12"/>
        <v>85</v>
      </c>
      <c r="L73" s="44">
        <f t="shared" si="12"/>
        <v>89</v>
      </c>
      <c r="M73" s="44">
        <f t="shared" si="12"/>
        <v>94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74</v>
      </c>
      <c r="G74" s="36">
        <v>1121</v>
      </c>
      <c r="H74" s="37">
        <v>0</v>
      </c>
      <c r="I74" s="36">
        <v>660</v>
      </c>
      <c r="J74" s="38">
        <v>559</v>
      </c>
      <c r="K74" s="36">
        <v>85</v>
      </c>
      <c r="L74" s="36">
        <v>89</v>
      </c>
      <c r="M74" s="36">
        <v>94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0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0</v>
      </c>
      <c r="F77" s="27">
        <f t="shared" ref="F77:M77" si="13">F78+F81+F84+F85+F86+F87+F88</f>
        <v>0</v>
      </c>
      <c r="G77" s="27">
        <f t="shared" si="13"/>
        <v>0</v>
      </c>
      <c r="H77" s="28">
        <f t="shared" si="13"/>
        <v>0</v>
      </c>
      <c r="I77" s="27">
        <f t="shared" si="13"/>
        <v>0</v>
      </c>
      <c r="J77" s="29">
        <f t="shared" si="13"/>
        <v>0</v>
      </c>
      <c r="K77" s="27">
        <f t="shared" si="13"/>
        <v>0</v>
      </c>
      <c r="L77" s="27">
        <f t="shared" si="13"/>
        <v>0</v>
      </c>
      <c r="M77" s="27">
        <f t="shared" si="13"/>
        <v>0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0</v>
      </c>
      <c r="F81" s="44">
        <f t="shared" ref="F81:M81" si="15">SUM(F82:F83)</f>
        <v>0</v>
      </c>
      <c r="G81" s="44">
        <f t="shared" si="15"/>
        <v>0</v>
      </c>
      <c r="H81" s="45">
        <f t="shared" si="15"/>
        <v>0</v>
      </c>
      <c r="I81" s="44">
        <f t="shared" si="15"/>
        <v>0</v>
      </c>
      <c r="J81" s="46">
        <f t="shared" si="15"/>
        <v>0</v>
      </c>
      <c r="K81" s="44">
        <f t="shared" si="15"/>
        <v>0</v>
      </c>
      <c r="L81" s="44">
        <f t="shared" si="15"/>
        <v>0</v>
      </c>
      <c r="M81" s="44">
        <f t="shared" si="15"/>
        <v>0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0</v>
      </c>
      <c r="F83" s="51">
        <v>0</v>
      </c>
      <c r="G83" s="51">
        <v>0</v>
      </c>
      <c r="H83" s="52">
        <v>0</v>
      </c>
      <c r="I83" s="51">
        <v>0</v>
      </c>
      <c r="J83" s="53">
        <v>0</v>
      </c>
      <c r="K83" s="51">
        <v>0</v>
      </c>
      <c r="L83" s="51">
        <v>0</v>
      </c>
      <c r="M83" s="51">
        <v>0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42442</v>
      </c>
      <c r="F92" s="103">
        <f t="shared" ref="F92:M92" si="16">F4+F51+F77+F90</f>
        <v>46716</v>
      </c>
      <c r="G92" s="103">
        <f t="shared" si="16"/>
        <v>52716</v>
      </c>
      <c r="H92" s="104">
        <f t="shared" si="16"/>
        <v>64030</v>
      </c>
      <c r="I92" s="103">
        <f t="shared" si="16"/>
        <v>58277</v>
      </c>
      <c r="J92" s="105">
        <f t="shared" si="16"/>
        <v>57479</v>
      </c>
      <c r="K92" s="103">
        <f t="shared" si="16"/>
        <v>58434</v>
      </c>
      <c r="L92" s="103">
        <f t="shared" si="16"/>
        <v>51205</v>
      </c>
      <c r="M92" s="103">
        <f t="shared" si="16"/>
        <v>54374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169" customFormat="1" ht="15.75" customHeight="1" x14ac:dyDescent="0.2">
      <c r="A1" s="1" t="s">
        <v>164</v>
      </c>
      <c r="B1" s="2"/>
      <c r="C1" s="168"/>
      <c r="D1" s="168"/>
      <c r="E1" s="168"/>
      <c r="F1" s="168"/>
      <c r="G1" s="168"/>
      <c r="H1" s="168"/>
      <c r="I1" s="168"/>
      <c r="J1" s="168"/>
      <c r="K1" s="168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0" t="s">
        <v>131</v>
      </c>
      <c r="C4" s="157">
        <v>97518</v>
      </c>
      <c r="D4" s="157">
        <v>115805</v>
      </c>
      <c r="E4" s="157">
        <v>153091</v>
      </c>
      <c r="F4" s="152">
        <v>160287</v>
      </c>
      <c r="G4" s="153">
        <v>161385</v>
      </c>
      <c r="H4" s="154">
        <v>153312</v>
      </c>
      <c r="I4" s="157">
        <v>170059</v>
      </c>
      <c r="J4" s="157">
        <v>181325</v>
      </c>
      <c r="K4" s="157">
        <v>190881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132</v>
      </c>
      <c r="C5" s="157">
        <v>44815</v>
      </c>
      <c r="D5" s="157">
        <v>55398</v>
      </c>
      <c r="E5" s="157">
        <v>57039</v>
      </c>
      <c r="F5" s="156">
        <v>89893</v>
      </c>
      <c r="G5" s="157">
        <v>74311</v>
      </c>
      <c r="H5" s="158">
        <v>73829</v>
      </c>
      <c r="I5" s="157">
        <v>88939</v>
      </c>
      <c r="J5" s="157">
        <v>93905</v>
      </c>
      <c r="K5" s="157">
        <v>98879</v>
      </c>
      <c r="Z5" s="163">
        <f t="shared" si="0"/>
        <v>1</v>
      </c>
      <c r="AA5" s="41">
        <v>2</v>
      </c>
    </row>
    <row r="6" spans="1:27" s="18" customFormat="1" ht="12.75" customHeight="1" x14ac:dyDescent="0.2">
      <c r="A6" s="70"/>
      <c r="B6" s="171" t="s">
        <v>133</v>
      </c>
      <c r="C6" s="157">
        <v>62675</v>
      </c>
      <c r="D6" s="157">
        <v>66068</v>
      </c>
      <c r="E6" s="157">
        <v>59260</v>
      </c>
      <c r="F6" s="156">
        <v>60662</v>
      </c>
      <c r="G6" s="157">
        <v>58525</v>
      </c>
      <c r="H6" s="158">
        <v>57351</v>
      </c>
      <c r="I6" s="157">
        <v>60347</v>
      </c>
      <c r="J6" s="157">
        <v>61348</v>
      </c>
      <c r="K6" s="157">
        <v>64598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134</v>
      </c>
      <c r="C7" s="157">
        <v>42442</v>
      </c>
      <c r="D7" s="157">
        <v>46716</v>
      </c>
      <c r="E7" s="157">
        <v>52716</v>
      </c>
      <c r="F7" s="156">
        <v>64030</v>
      </c>
      <c r="G7" s="157">
        <v>58277</v>
      </c>
      <c r="H7" s="158">
        <v>57479</v>
      </c>
      <c r="I7" s="157">
        <v>58434</v>
      </c>
      <c r="J7" s="157">
        <v>51205</v>
      </c>
      <c r="K7" s="157">
        <v>54374</v>
      </c>
      <c r="Z7" s="163">
        <f t="shared" si="0"/>
        <v>1</v>
      </c>
      <c r="AA7" s="41">
        <v>1</v>
      </c>
    </row>
    <row r="8" spans="1:27" s="18" customFormat="1" ht="12.75" hidden="1" customHeight="1" x14ac:dyDescent="0.2">
      <c r="A8" s="70"/>
      <c r="B8" s="171" t="s">
        <v>141</v>
      </c>
      <c r="C8" s="157">
        <v>0</v>
      </c>
      <c r="D8" s="157">
        <v>0</v>
      </c>
      <c r="E8" s="157">
        <v>0</v>
      </c>
      <c r="F8" s="156">
        <v>0</v>
      </c>
      <c r="G8" s="157">
        <v>0</v>
      </c>
      <c r="H8" s="158">
        <v>0</v>
      </c>
      <c r="I8" s="157">
        <v>0</v>
      </c>
      <c r="J8" s="157">
        <v>0</v>
      </c>
      <c r="K8" s="157">
        <v>0</v>
      </c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142</v>
      </c>
      <c r="C9" s="157">
        <v>0</v>
      </c>
      <c r="D9" s="157">
        <v>0</v>
      </c>
      <c r="E9" s="157">
        <v>0</v>
      </c>
      <c r="F9" s="156">
        <v>0</v>
      </c>
      <c r="G9" s="157">
        <v>0</v>
      </c>
      <c r="H9" s="158">
        <v>0</v>
      </c>
      <c r="I9" s="157">
        <v>0</v>
      </c>
      <c r="J9" s="157">
        <v>0</v>
      </c>
      <c r="K9" s="157">
        <v>0</v>
      </c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143</v>
      </c>
      <c r="C10" s="157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7">
        <v>0</v>
      </c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144</v>
      </c>
      <c r="C11" s="157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7">
        <v>0</v>
      </c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145</v>
      </c>
      <c r="C12" s="157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7">
        <v>0</v>
      </c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135</v>
      </c>
      <c r="C13" s="157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7">
        <v>0</v>
      </c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136</v>
      </c>
      <c r="C14" s="157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7">
        <v>0</v>
      </c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137</v>
      </c>
      <c r="C15" s="157">
        <v>0</v>
      </c>
      <c r="D15" s="157">
        <v>0</v>
      </c>
      <c r="E15" s="157">
        <v>0</v>
      </c>
      <c r="F15" s="156">
        <v>0</v>
      </c>
      <c r="G15" s="157">
        <v>0</v>
      </c>
      <c r="H15" s="158">
        <v>0</v>
      </c>
      <c r="I15" s="157">
        <v>0</v>
      </c>
      <c r="J15" s="157">
        <v>0</v>
      </c>
      <c r="K15" s="157">
        <v>0</v>
      </c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138</v>
      </c>
      <c r="C16" s="157">
        <v>0</v>
      </c>
      <c r="D16" s="157">
        <v>0</v>
      </c>
      <c r="E16" s="157">
        <v>0</v>
      </c>
      <c r="F16" s="156">
        <v>0</v>
      </c>
      <c r="G16" s="157">
        <v>0</v>
      </c>
      <c r="H16" s="158">
        <v>0</v>
      </c>
      <c r="I16" s="157">
        <v>0</v>
      </c>
      <c r="J16" s="157">
        <v>0</v>
      </c>
      <c r="K16" s="157">
        <v>0</v>
      </c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139</v>
      </c>
      <c r="C17" s="157">
        <v>0</v>
      </c>
      <c r="D17" s="157">
        <v>0</v>
      </c>
      <c r="E17" s="157">
        <v>0</v>
      </c>
      <c r="F17" s="156">
        <v>0</v>
      </c>
      <c r="G17" s="157">
        <v>0</v>
      </c>
      <c r="H17" s="158">
        <v>0</v>
      </c>
      <c r="I17" s="157">
        <v>0</v>
      </c>
      <c r="J17" s="157">
        <v>0</v>
      </c>
      <c r="K17" s="157">
        <v>0</v>
      </c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140</v>
      </c>
      <c r="C18" s="157">
        <v>0</v>
      </c>
      <c r="D18" s="157">
        <v>0</v>
      </c>
      <c r="E18" s="157">
        <v>0</v>
      </c>
      <c r="F18" s="156">
        <v>0</v>
      </c>
      <c r="G18" s="157">
        <v>0</v>
      </c>
      <c r="H18" s="158">
        <v>0</v>
      </c>
      <c r="I18" s="157">
        <v>0</v>
      </c>
      <c r="J18" s="157">
        <v>0</v>
      </c>
      <c r="K18" s="157">
        <v>0</v>
      </c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247450</v>
      </c>
      <c r="D19" s="103">
        <f t="shared" ref="D19:K19" si="1">SUM(D4:D18)</f>
        <v>283987</v>
      </c>
      <c r="E19" s="103">
        <f t="shared" si="1"/>
        <v>322106</v>
      </c>
      <c r="F19" s="104">
        <f t="shared" si="1"/>
        <v>374872</v>
      </c>
      <c r="G19" s="103">
        <f t="shared" si="1"/>
        <v>352498</v>
      </c>
      <c r="H19" s="105">
        <f t="shared" si="1"/>
        <v>341971</v>
      </c>
      <c r="I19" s="103">
        <f t="shared" si="1"/>
        <v>377779</v>
      </c>
      <c r="J19" s="103">
        <f t="shared" si="1"/>
        <v>387783</v>
      </c>
      <c r="K19" s="103">
        <f t="shared" si="1"/>
        <v>408732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165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241405</v>
      </c>
      <c r="D4" s="148">
        <f t="shared" ref="D4:K4" si="0">SUM(D5:D7)</f>
        <v>277913</v>
      </c>
      <c r="E4" s="148">
        <f t="shared" si="0"/>
        <v>306918</v>
      </c>
      <c r="F4" s="149">
        <f t="shared" si="0"/>
        <v>366023</v>
      </c>
      <c r="G4" s="148">
        <f t="shared" si="0"/>
        <v>342662</v>
      </c>
      <c r="H4" s="150">
        <f t="shared" si="0"/>
        <v>332851</v>
      </c>
      <c r="I4" s="148">
        <f t="shared" si="0"/>
        <v>369623</v>
      </c>
      <c r="J4" s="148">
        <f t="shared" si="0"/>
        <v>379187</v>
      </c>
      <c r="K4" s="148">
        <f t="shared" si="0"/>
        <v>399681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159251</v>
      </c>
      <c r="D5" s="153">
        <v>205873</v>
      </c>
      <c r="E5" s="153">
        <v>236800</v>
      </c>
      <c r="F5" s="152">
        <v>289229</v>
      </c>
      <c r="G5" s="153">
        <v>257673</v>
      </c>
      <c r="H5" s="154">
        <v>255782</v>
      </c>
      <c r="I5" s="153">
        <v>292476</v>
      </c>
      <c r="J5" s="153">
        <v>300063</v>
      </c>
      <c r="K5" s="154">
        <v>316357</v>
      </c>
      <c r="AA5" s="41">
        <v>2</v>
      </c>
    </row>
    <row r="6" spans="1:27" s="18" customFormat="1" ht="12.75" customHeight="1" x14ac:dyDescent="0.25">
      <c r="A6" s="64"/>
      <c r="B6" s="114" t="s">
        <v>45</v>
      </c>
      <c r="C6" s="156">
        <v>82154</v>
      </c>
      <c r="D6" s="157">
        <v>72040</v>
      </c>
      <c r="E6" s="157">
        <v>70118</v>
      </c>
      <c r="F6" s="156">
        <v>76794</v>
      </c>
      <c r="G6" s="157">
        <v>84989</v>
      </c>
      <c r="H6" s="158">
        <v>77069</v>
      </c>
      <c r="I6" s="157">
        <v>77147</v>
      </c>
      <c r="J6" s="157">
        <v>79124</v>
      </c>
      <c r="K6" s="158">
        <v>83324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2163</v>
      </c>
      <c r="D8" s="148">
        <f t="shared" ref="D8:K8" si="1">SUM(D9:D15)</f>
        <v>1548</v>
      </c>
      <c r="E8" s="148">
        <f t="shared" si="1"/>
        <v>1928</v>
      </c>
      <c r="F8" s="149">
        <f t="shared" si="1"/>
        <v>1868</v>
      </c>
      <c r="G8" s="148">
        <f t="shared" si="1"/>
        <v>2946</v>
      </c>
      <c r="H8" s="150">
        <f t="shared" si="1"/>
        <v>2943</v>
      </c>
      <c r="I8" s="148">
        <f t="shared" si="1"/>
        <v>2284</v>
      </c>
      <c r="J8" s="148">
        <f t="shared" si="1"/>
        <v>2407</v>
      </c>
      <c r="K8" s="148">
        <f t="shared" si="1"/>
        <v>2534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1</v>
      </c>
      <c r="E9" s="153">
        <v>1</v>
      </c>
      <c r="F9" s="152">
        <v>1</v>
      </c>
      <c r="G9" s="153">
        <v>4</v>
      </c>
      <c r="H9" s="154">
        <v>0</v>
      </c>
      <c r="I9" s="153">
        <v>1</v>
      </c>
      <c r="J9" s="153">
        <v>1</v>
      </c>
      <c r="K9" s="154">
        <v>1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2</v>
      </c>
      <c r="F10" s="156">
        <v>2</v>
      </c>
      <c r="G10" s="157">
        <v>2</v>
      </c>
      <c r="H10" s="158">
        <v>2</v>
      </c>
      <c r="I10" s="157">
        <v>3</v>
      </c>
      <c r="J10" s="157">
        <v>3</v>
      </c>
      <c r="K10" s="158">
        <v>3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2163</v>
      </c>
      <c r="D15" s="160">
        <v>1547</v>
      </c>
      <c r="E15" s="160">
        <v>1925</v>
      </c>
      <c r="F15" s="159">
        <v>1865</v>
      </c>
      <c r="G15" s="160">
        <v>2940</v>
      </c>
      <c r="H15" s="161">
        <v>2941</v>
      </c>
      <c r="I15" s="160">
        <v>2280</v>
      </c>
      <c r="J15" s="160">
        <v>2403</v>
      </c>
      <c r="K15" s="161">
        <v>2530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3215</v>
      </c>
      <c r="D16" s="148">
        <f t="shared" ref="D16:K16" si="2">SUM(D17:D23)</f>
        <v>4438</v>
      </c>
      <c r="E16" s="148">
        <f t="shared" si="2"/>
        <v>13260</v>
      </c>
      <c r="F16" s="149">
        <f t="shared" si="2"/>
        <v>6981</v>
      </c>
      <c r="G16" s="148">
        <f t="shared" si="2"/>
        <v>6890</v>
      </c>
      <c r="H16" s="150">
        <f t="shared" si="2"/>
        <v>6177</v>
      </c>
      <c r="I16" s="148">
        <f t="shared" si="2"/>
        <v>5872</v>
      </c>
      <c r="J16" s="148">
        <f t="shared" si="2"/>
        <v>6189</v>
      </c>
      <c r="K16" s="148">
        <f t="shared" si="2"/>
        <v>6517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3130</v>
      </c>
      <c r="D18" s="157">
        <v>4438</v>
      </c>
      <c r="E18" s="157">
        <v>13250</v>
      </c>
      <c r="F18" s="156">
        <v>6948</v>
      </c>
      <c r="G18" s="157">
        <v>6890</v>
      </c>
      <c r="H18" s="158">
        <v>6177</v>
      </c>
      <c r="I18" s="157">
        <v>5837</v>
      </c>
      <c r="J18" s="157">
        <v>6152</v>
      </c>
      <c r="K18" s="158">
        <v>6478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85</v>
      </c>
      <c r="D23" s="160">
        <v>0</v>
      </c>
      <c r="E23" s="160">
        <v>10</v>
      </c>
      <c r="F23" s="159">
        <v>33</v>
      </c>
      <c r="G23" s="160">
        <v>0</v>
      </c>
      <c r="H23" s="161">
        <v>0</v>
      </c>
      <c r="I23" s="160">
        <v>35</v>
      </c>
      <c r="J23" s="160">
        <v>37</v>
      </c>
      <c r="K23" s="161">
        <v>39</v>
      </c>
    </row>
    <row r="24" spans="1:11" s="18" customFormat="1" ht="12.75" customHeight="1" x14ac:dyDescent="0.2">
      <c r="A24" s="70"/>
      <c r="B24" s="130" t="s">
        <v>115</v>
      </c>
      <c r="C24" s="148">
        <v>667</v>
      </c>
      <c r="D24" s="148">
        <v>88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247450</v>
      </c>
      <c r="D26" s="103">
        <f t="shared" ref="D26:K26" si="3">+D4+D8+D16+D24</f>
        <v>283987</v>
      </c>
      <c r="E26" s="103">
        <f t="shared" si="3"/>
        <v>322106</v>
      </c>
      <c r="F26" s="104">
        <f t="shared" si="3"/>
        <v>374872</v>
      </c>
      <c r="G26" s="103">
        <f t="shared" si="3"/>
        <v>352498</v>
      </c>
      <c r="H26" s="105">
        <f t="shared" si="3"/>
        <v>341971</v>
      </c>
      <c r="I26" s="103">
        <f t="shared" si="3"/>
        <v>377779</v>
      </c>
      <c r="J26" s="103">
        <f t="shared" si="3"/>
        <v>387783</v>
      </c>
      <c r="K26" s="103">
        <f t="shared" si="3"/>
        <v>408732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166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1" t="s">
        <v>146</v>
      </c>
      <c r="C4" s="157">
        <v>4421</v>
      </c>
      <c r="D4" s="157">
        <v>5237</v>
      </c>
      <c r="E4" s="157">
        <v>5425</v>
      </c>
      <c r="F4" s="152">
        <v>5878</v>
      </c>
      <c r="G4" s="153">
        <v>5821</v>
      </c>
      <c r="H4" s="154">
        <v>5885</v>
      </c>
      <c r="I4" s="157">
        <v>6239</v>
      </c>
      <c r="J4" s="157">
        <v>6576</v>
      </c>
      <c r="K4" s="157">
        <v>6924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147</v>
      </c>
      <c r="C5" s="157">
        <v>9022</v>
      </c>
      <c r="D5" s="157">
        <v>12456</v>
      </c>
      <c r="E5" s="157">
        <v>27547</v>
      </c>
      <c r="F5" s="156">
        <v>36932</v>
      </c>
      <c r="G5" s="157">
        <v>38832</v>
      </c>
      <c r="H5" s="158">
        <v>36955</v>
      </c>
      <c r="I5" s="157">
        <v>37409</v>
      </c>
      <c r="J5" s="157">
        <v>40998</v>
      </c>
      <c r="K5" s="157">
        <v>43144</v>
      </c>
      <c r="Z5" s="163">
        <f t="shared" si="0"/>
        <v>1</v>
      </c>
      <c r="AA5" s="41">
        <v>3</v>
      </c>
    </row>
    <row r="6" spans="1:27" s="18" customFormat="1" ht="12.75" customHeight="1" x14ac:dyDescent="0.2">
      <c r="A6" s="70"/>
      <c r="B6" s="171" t="s">
        <v>148</v>
      </c>
      <c r="C6" s="157">
        <v>34366</v>
      </c>
      <c r="D6" s="157">
        <v>41192</v>
      </c>
      <c r="E6" s="157">
        <v>57847</v>
      </c>
      <c r="F6" s="156">
        <v>55229</v>
      </c>
      <c r="G6" s="157">
        <v>51718</v>
      </c>
      <c r="H6" s="158">
        <v>50034</v>
      </c>
      <c r="I6" s="157">
        <v>60336</v>
      </c>
      <c r="J6" s="157">
        <v>64093</v>
      </c>
      <c r="K6" s="157">
        <v>67465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149</v>
      </c>
      <c r="C7" s="157">
        <v>46322</v>
      </c>
      <c r="D7" s="157">
        <v>54103</v>
      </c>
      <c r="E7" s="157">
        <v>58491</v>
      </c>
      <c r="F7" s="156">
        <v>58635</v>
      </c>
      <c r="G7" s="157">
        <v>60940</v>
      </c>
      <c r="H7" s="158">
        <v>56384</v>
      </c>
      <c r="I7" s="157">
        <v>61649</v>
      </c>
      <c r="J7" s="157">
        <v>64993</v>
      </c>
      <c r="K7" s="157">
        <v>68436</v>
      </c>
      <c r="Z7" s="163">
        <f t="shared" si="0"/>
        <v>1</v>
      </c>
      <c r="AA7" s="41">
        <v>1</v>
      </c>
    </row>
    <row r="8" spans="1:27" s="18" customFormat="1" ht="12.75" customHeight="1" x14ac:dyDescent="0.2">
      <c r="A8" s="70"/>
      <c r="B8" s="171" t="s">
        <v>150</v>
      </c>
      <c r="C8" s="157">
        <v>3387</v>
      </c>
      <c r="D8" s="157">
        <v>2817</v>
      </c>
      <c r="E8" s="157">
        <v>3781</v>
      </c>
      <c r="F8" s="156">
        <v>3613</v>
      </c>
      <c r="G8" s="157">
        <v>4074</v>
      </c>
      <c r="H8" s="158">
        <v>4054</v>
      </c>
      <c r="I8" s="157">
        <v>4426</v>
      </c>
      <c r="J8" s="157">
        <v>4665</v>
      </c>
      <c r="K8" s="157">
        <v>4912</v>
      </c>
      <c r="Z8" s="163">
        <f t="shared" si="0"/>
        <v>1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97518</v>
      </c>
      <c r="D19" s="103">
        <f t="shared" ref="D19:K19" si="1">SUM(D4:D18)</f>
        <v>115805</v>
      </c>
      <c r="E19" s="103">
        <f t="shared" si="1"/>
        <v>153091</v>
      </c>
      <c r="F19" s="104">
        <f t="shared" si="1"/>
        <v>160287</v>
      </c>
      <c r="G19" s="103">
        <f t="shared" si="1"/>
        <v>161385</v>
      </c>
      <c r="H19" s="105">
        <f t="shared" si="1"/>
        <v>153312</v>
      </c>
      <c r="I19" s="103">
        <f t="shared" si="1"/>
        <v>170059</v>
      </c>
      <c r="J19" s="103">
        <f t="shared" si="1"/>
        <v>181325</v>
      </c>
      <c r="K19" s="103">
        <f t="shared" si="1"/>
        <v>190881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167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91660</v>
      </c>
      <c r="D4" s="148">
        <f t="shared" ref="D4:K4" si="0">SUM(D5:D7)</f>
        <v>110199</v>
      </c>
      <c r="E4" s="148">
        <f t="shared" si="0"/>
        <v>139684</v>
      </c>
      <c r="F4" s="149">
        <f t="shared" si="0"/>
        <v>152432</v>
      </c>
      <c r="G4" s="148">
        <f t="shared" si="0"/>
        <v>153735</v>
      </c>
      <c r="H4" s="150">
        <f t="shared" si="0"/>
        <v>146384</v>
      </c>
      <c r="I4" s="148">
        <f t="shared" si="0"/>
        <v>162785</v>
      </c>
      <c r="J4" s="148">
        <f t="shared" si="0"/>
        <v>173658</v>
      </c>
      <c r="K4" s="148">
        <f t="shared" si="0"/>
        <v>182808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55326</v>
      </c>
      <c r="D5" s="153">
        <v>70844</v>
      </c>
      <c r="E5" s="153">
        <v>86764</v>
      </c>
      <c r="F5" s="152">
        <v>96923</v>
      </c>
      <c r="G5" s="153">
        <v>92202</v>
      </c>
      <c r="H5" s="154">
        <v>91695</v>
      </c>
      <c r="I5" s="153">
        <v>103756</v>
      </c>
      <c r="J5" s="153">
        <v>109372</v>
      </c>
      <c r="K5" s="154">
        <v>115168</v>
      </c>
      <c r="AA5" s="41">
        <v>3</v>
      </c>
    </row>
    <row r="6" spans="1:27" s="18" customFormat="1" ht="12.75" customHeight="1" x14ac:dyDescent="0.25">
      <c r="A6" s="64"/>
      <c r="B6" s="114" t="s">
        <v>45</v>
      </c>
      <c r="C6" s="156">
        <v>36334</v>
      </c>
      <c r="D6" s="157">
        <v>39355</v>
      </c>
      <c r="E6" s="157">
        <v>52920</v>
      </c>
      <c r="F6" s="156">
        <v>55509</v>
      </c>
      <c r="G6" s="157">
        <v>61533</v>
      </c>
      <c r="H6" s="158">
        <v>54689</v>
      </c>
      <c r="I6" s="157">
        <v>59029</v>
      </c>
      <c r="J6" s="157">
        <v>64286</v>
      </c>
      <c r="K6" s="158">
        <v>67640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1982</v>
      </c>
      <c r="D8" s="148">
        <f t="shared" ref="D8:K8" si="1">SUM(D9:D15)</f>
        <v>1080</v>
      </c>
      <c r="E8" s="148">
        <f t="shared" si="1"/>
        <v>147</v>
      </c>
      <c r="F8" s="149">
        <f t="shared" si="1"/>
        <v>874</v>
      </c>
      <c r="G8" s="148">
        <f t="shared" si="1"/>
        <v>760</v>
      </c>
      <c r="H8" s="150">
        <f t="shared" si="1"/>
        <v>751</v>
      </c>
      <c r="I8" s="148">
        <f t="shared" si="1"/>
        <v>1402</v>
      </c>
      <c r="J8" s="148">
        <f t="shared" si="1"/>
        <v>1478</v>
      </c>
      <c r="K8" s="148">
        <f t="shared" si="1"/>
        <v>1556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1</v>
      </c>
      <c r="E9" s="153">
        <v>1</v>
      </c>
      <c r="F9" s="152">
        <v>1</v>
      </c>
      <c r="G9" s="153">
        <v>4</v>
      </c>
      <c r="H9" s="154">
        <v>0</v>
      </c>
      <c r="I9" s="153">
        <v>1</v>
      </c>
      <c r="J9" s="153">
        <v>1</v>
      </c>
      <c r="K9" s="154">
        <v>1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2</v>
      </c>
      <c r="F10" s="156">
        <v>2</v>
      </c>
      <c r="G10" s="157">
        <v>2</v>
      </c>
      <c r="H10" s="158">
        <v>2</v>
      </c>
      <c r="I10" s="157">
        <v>3</v>
      </c>
      <c r="J10" s="157">
        <v>3</v>
      </c>
      <c r="K10" s="158">
        <v>3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1982</v>
      </c>
      <c r="D15" s="160">
        <v>1079</v>
      </c>
      <c r="E15" s="160">
        <v>144</v>
      </c>
      <c r="F15" s="159">
        <v>871</v>
      </c>
      <c r="G15" s="160">
        <v>754</v>
      </c>
      <c r="H15" s="161">
        <v>749</v>
      </c>
      <c r="I15" s="160">
        <v>1398</v>
      </c>
      <c r="J15" s="160">
        <v>1474</v>
      </c>
      <c r="K15" s="161">
        <v>1552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3215</v>
      </c>
      <c r="D16" s="148">
        <f t="shared" ref="D16:K16" si="2">SUM(D17:D23)</f>
        <v>4438</v>
      </c>
      <c r="E16" s="148">
        <f t="shared" si="2"/>
        <v>13260</v>
      </c>
      <c r="F16" s="149">
        <f t="shared" si="2"/>
        <v>6981</v>
      </c>
      <c r="G16" s="148">
        <f t="shared" si="2"/>
        <v>6890</v>
      </c>
      <c r="H16" s="150">
        <f t="shared" si="2"/>
        <v>6177</v>
      </c>
      <c r="I16" s="148">
        <f t="shared" si="2"/>
        <v>5872</v>
      </c>
      <c r="J16" s="148">
        <f t="shared" si="2"/>
        <v>6189</v>
      </c>
      <c r="K16" s="148">
        <f t="shared" si="2"/>
        <v>6517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3130</v>
      </c>
      <c r="D18" s="157">
        <v>4438</v>
      </c>
      <c r="E18" s="157">
        <v>13250</v>
      </c>
      <c r="F18" s="156">
        <v>6948</v>
      </c>
      <c r="G18" s="157">
        <v>6890</v>
      </c>
      <c r="H18" s="158">
        <v>6177</v>
      </c>
      <c r="I18" s="157">
        <v>5837</v>
      </c>
      <c r="J18" s="157">
        <v>6152</v>
      </c>
      <c r="K18" s="158">
        <v>6478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85</v>
      </c>
      <c r="D23" s="160">
        <v>0</v>
      </c>
      <c r="E23" s="160">
        <v>10</v>
      </c>
      <c r="F23" s="159">
        <v>33</v>
      </c>
      <c r="G23" s="160">
        <v>0</v>
      </c>
      <c r="H23" s="161">
        <v>0</v>
      </c>
      <c r="I23" s="160">
        <v>35</v>
      </c>
      <c r="J23" s="160">
        <v>37</v>
      </c>
      <c r="K23" s="161">
        <v>39</v>
      </c>
    </row>
    <row r="24" spans="1:11" s="18" customFormat="1" ht="12.75" customHeight="1" x14ac:dyDescent="0.2">
      <c r="A24" s="70"/>
      <c r="B24" s="130" t="s">
        <v>115</v>
      </c>
      <c r="C24" s="148">
        <v>661</v>
      </c>
      <c r="D24" s="148">
        <v>88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97518</v>
      </c>
      <c r="D26" s="103">
        <f t="shared" ref="D26:K26" si="3">+D4+D8+D16+D24</f>
        <v>115805</v>
      </c>
      <c r="E26" s="103">
        <f t="shared" si="3"/>
        <v>153091</v>
      </c>
      <c r="F26" s="104">
        <f t="shared" si="3"/>
        <v>160287</v>
      </c>
      <c r="G26" s="103">
        <f t="shared" si="3"/>
        <v>161385</v>
      </c>
      <c r="H26" s="105">
        <f t="shared" si="3"/>
        <v>153312</v>
      </c>
      <c r="I26" s="103">
        <f t="shared" si="3"/>
        <v>170059</v>
      </c>
      <c r="J26" s="103">
        <f t="shared" si="3"/>
        <v>181325</v>
      </c>
      <c r="K26" s="103">
        <f t="shared" si="3"/>
        <v>190881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168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1" t="s">
        <v>151</v>
      </c>
      <c r="C4" s="157">
        <v>2052</v>
      </c>
      <c r="D4" s="157">
        <v>3115</v>
      </c>
      <c r="E4" s="157">
        <v>3103</v>
      </c>
      <c r="F4" s="152">
        <v>4134</v>
      </c>
      <c r="G4" s="153">
        <v>3438</v>
      </c>
      <c r="H4" s="154">
        <v>3163</v>
      </c>
      <c r="I4" s="157">
        <v>4314</v>
      </c>
      <c r="J4" s="157">
        <v>4547</v>
      </c>
      <c r="K4" s="157">
        <v>4788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152</v>
      </c>
      <c r="C5" s="157">
        <v>2253</v>
      </c>
      <c r="D5" s="157">
        <v>2397</v>
      </c>
      <c r="E5" s="157">
        <v>2655</v>
      </c>
      <c r="F5" s="156">
        <v>4985</v>
      </c>
      <c r="G5" s="157">
        <v>2509</v>
      </c>
      <c r="H5" s="158">
        <v>2468</v>
      </c>
      <c r="I5" s="157">
        <v>3376</v>
      </c>
      <c r="J5" s="157">
        <v>3558</v>
      </c>
      <c r="K5" s="157">
        <v>3747</v>
      </c>
      <c r="Z5" s="163">
        <f t="shared" si="0"/>
        <v>1</v>
      </c>
      <c r="AA5" s="41">
        <v>4</v>
      </c>
    </row>
    <row r="6" spans="1:27" s="18" customFormat="1" ht="12.75" customHeight="1" x14ac:dyDescent="0.2">
      <c r="A6" s="70"/>
      <c r="B6" s="171" t="s">
        <v>153</v>
      </c>
      <c r="C6" s="157">
        <v>2360</v>
      </c>
      <c r="D6" s="157">
        <v>5681</v>
      </c>
      <c r="E6" s="157">
        <v>4314</v>
      </c>
      <c r="F6" s="156">
        <v>5533</v>
      </c>
      <c r="G6" s="157">
        <v>4866</v>
      </c>
      <c r="H6" s="158">
        <v>4804</v>
      </c>
      <c r="I6" s="157">
        <v>7231</v>
      </c>
      <c r="J6" s="157">
        <v>7637</v>
      </c>
      <c r="K6" s="157">
        <v>8041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154</v>
      </c>
      <c r="C7" s="157">
        <v>13263</v>
      </c>
      <c r="D7" s="157">
        <v>15098</v>
      </c>
      <c r="E7" s="157">
        <v>15083</v>
      </c>
      <c r="F7" s="156">
        <v>22802</v>
      </c>
      <c r="G7" s="157">
        <v>20322</v>
      </c>
      <c r="H7" s="158">
        <v>20311</v>
      </c>
      <c r="I7" s="157">
        <v>24304</v>
      </c>
      <c r="J7" s="157">
        <v>25618</v>
      </c>
      <c r="K7" s="157">
        <v>26974</v>
      </c>
      <c r="Z7" s="163">
        <f t="shared" si="0"/>
        <v>1</v>
      </c>
      <c r="AA7" s="41">
        <v>1</v>
      </c>
    </row>
    <row r="8" spans="1:27" s="18" customFormat="1" ht="12.75" customHeight="1" x14ac:dyDescent="0.2">
      <c r="A8" s="70"/>
      <c r="B8" s="171" t="s">
        <v>155</v>
      </c>
      <c r="C8" s="157">
        <v>24887</v>
      </c>
      <c r="D8" s="157">
        <v>29107</v>
      </c>
      <c r="E8" s="157">
        <v>31884</v>
      </c>
      <c r="F8" s="156">
        <v>52439</v>
      </c>
      <c r="G8" s="157">
        <v>43176</v>
      </c>
      <c r="H8" s="158">
        <v>43083</v>
      </c>
      <c r="I8" s="157">
        <v>49714</v>
      </c>
      <c r="J8" s="157">
        <v>52545</v>
      </c>
      <c r="K8" s="157">
        <v>55329</v>
      </c>
      <c r="Z8" s="163">
        <f t="shared" si="0"/>
        <v>1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44815</v>
      </c>
      <c r="D19" s="103">
        <f t="shared" ref="D19:K19" si="1">SUM(D4:D18)</f>
        <v>55398</v>
      </c>
      <c r="E19" s="103">
        <f t="shared" si="1"/>
        <v>57039</v>
      </c>
      <c r="F19" s="104">
        <f t="shared" si="1"/>
        <v>89893</v>
      </c>
      <c r="G19" s="103">
        <f t="shared" si="1"/>
        <v>74311</v>
      </c>
      <c r="H19" s="105">
        <f t="shared" si="1"/>
        <v>73829</v>
      </c>
      <c r="I19" s="103">
        <f t="shared" si="1"/>
        <v>88939</v>
      </c>
      <c r="J19" s="103">
        <f t="shared" si="1"/>
        <v>93905</v>
      </c>
      <c r="K19" s="103">
        <f t="shared" si="1"/>
        <v>98879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169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44815</v>
      </c>
      <c r="D4" s="148">
        <f t="shared" ref="D4:K4" si="0">SUM(D5:D7)</f>
        <v>55224</v>
      </c>
      <c r="E4" s="148">
        <f t="shared" si="0"/>
        <v>56834</v>
      </c>
      <c r="F4" s="149">
        <f t="shared" si="0"/>
        <v>89893</v>
      </c>
      <c r="G4" s="148">
        <f t="shared" si="0"/>
        <v>73911</v>
      </c>
      <c r="H4" s="150">
        <f t="shared" si="0"/>
        <v>73393</v>
      </c>
      <c r="I4" s="148">
        <f t="shared" si="0"/>
        <v>88939</v>
      </c>
      <c r="J4" s="148">
        <f t="shared" si="0"/>
        <v>93905</v>
      </c>
      <c r="K4" s="148">
        <f t="shared" si="0"/>
        <v>98879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42019</v>
      </c>
      <c r="D5" s="153">
        <v>50808</v>
      </c>
      <c r="E5" s="153">
        <v>53902</v>
      </c>
      <c r="F5" s="152">
        <v>84270</v>
      </c>
      <c r="G5" s="153">
        <v>69826</v>
      </c>
      <c r="H5" s="154">
        <v>69365</v>
      </c>
      <c r="I5" s="153">
        <v>85459</v>
      </c>
      <c r="J5" s="153">
        <v>90238</v>
      </c>
      <c r="K5" s="154">
        <v>95018</v>
      </c>
      <c r="AA5" s="41">
        <v>4</v>
      </c>
    </row>
    <row r="6" spans="1:27" s="18" customFormat="1" ht="12.75" customHeight="1" x14ac:dyDescent="0.25">
      <c r="A6" s="64"/>
      <c r="B6" s="114" t="s">
        <v>45</v>
      </c>
      <c r="C6" s="156">
        <v>2796</v>
      </c>
      <c r="D6" s="157">
        <v>4416</v>
      </c>
      <c r="E6" s="157">
        <v>2932</v>
      </c>
      <c r="F6" s="156">
        <v>5623</v>
      </c>
      <c r="G6" s="157">
        <v>4085</v>
      </c>
      <c r="H6" s="158">
        <v>4028</v>
      </c>
      <c r="I6" s="157">
        <v>3480</v>
      </c>
      <c r="J6" s="157">
        <v>3667</v>
      </c>
      <c r="K6" s="158">
        <v>3861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0</v>
      </c>
      <c r="D8" s="148">
        <f t="shared" ref="D8:K8" si="1">SUM(D9:D15)</f>
        <v>174</v>
      </c>
      <c r="E8" s="148">
        <f t="shared" si="1"/>
        <v>205</v>
      </c>
      <c r="F8" s="149">
        <f t="shared" si="1"/>
        <v>0</v>
      </c>
      <c r="G8" s="148">
        <f t="shared" si="1"/>
        <v>400</v>
      </c>
      <c r="H8" s="150">
        <f t="shared" si="1"/>
        <v>436</v>
      </c>
      <c r="I8" s="148">
        <f t="shared" si="1"/>
        <v>0</v>
      </c>
      <c r="J8" s="148">
        <f t="shared" si="1"/>
        <v>0</v>
      </c>
      <c r="K8" s="148">
        <f t="shared" si="1"/>
        <v>0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0</v>
      </c>
      <c r="D15" s="160">
        <v>174</v>
      </c>
      <c r="E15" s="160">
        <v>205</v>
      </c>
      <c r="F15" s="159">
        <v>0</v>
      </c>
      <c r="G15" s="160">
        <v>400</v>
      </c>
      <c r="H15" s="161">
        <v>436</v>
      </c>
      <c r="I15" s="160">
        <v>0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0</v>
      </c>
      <c r="D16" s="148">
        <f t="shared" ref="D16:K16" si="2">SUM(D17:D23)</f>
        <v>0</v>
      </c>
      <c r="E16" s="148">
        <f t="shared" si="2"/>
        <v>0</v>
      </c>
      <c r="F16" s="149">
        <f t="shared" si="2"/>
        <v>0</v>
      </c>
      <c r="G16" s="148">
        <f t="shared" si="2"/>
        <v>0</v>
      </c>
      <c r="H16" s="150">
        <f t="shared" si="2"/>
        <v>0</v>
      </c>
      <c r="I16" s="148">
        <f t="shared" si="2"/>
        <v>0</v>
      </c>
      <c r="J16" s="148">
        <f t="shared" si="2"/>
        <v>0</v>
      </c>
      <c r="K16" s="148">
        <f t="shared" si="2"/>
        <v>0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0</v>
      </c>
      <c r="D18" s="157">
        <v>0</v>
      </c>
      <c r="E18" s="157">
        <v>0</v>
      </c>
      <c r="F18" s="156">
        <v>0</v>
      </c>
      <c r="G18" s="157">
        <v>0</v>
      </c>
      <c r="H18" s="158">
        <v>0</v>
      </c>
      <c r="I18" s="157">
        <v>0</v>
      </c>
      <c r="J18" s="157">
        <v>0</v>
      </c>
      <c r="K18" s="158">
        <v>0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44815</v>
      </c>
      <c r="D26" s="103">
        <f t="shared" ref="D26:K26" si="3">+D4+D8+D16+D24</f>
        <v>55398</v>
      </c>
      <c r="E26" s="103">
        <f t="shared" si="3"/>
        <v>57039</v>
      </c>
      <c r="F26" s="104">
        <f t="shared" si="3"/>
        <v>89893</v>
      </c>
      <c r="G26" s="103">
        <f t="shared" si="3"/>
        <v>74311</v>
      </c>
      <c r="H26" s="105">
        <f t="shared" si="3"/>
        <v>73829</v>
      </c>
      <c r="I26" s="103">
        <f t="shared" si="3"/>
        <v>88939</v>
      </c>
      <c r="J26" s="103">
        <f t="shared" si="3"/>
        <v>93905</v>
      </c>
      <c r="K26" s="103">
        <f t="shared" si="3"/>
        <v>98879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170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1" t="s">
        <v>151</v>
      </c>
      <c r="C4" s="157">
        <v>1189</v>
      </c>
      <c r="D4" s="157">
        <v>1399</v>
      </c>
      <c r="E4" s="157">
        <v>2154</v>
      </c>
      <c r="F4" s="152">
        <v>2492</v>
      </c>
      <c r="G4" s="153">
        <v>2383</v>
      </c>
      <c r="H4" s="154">
        <v>2374</v>
      </c>
      <c r="I4" s="157">
        <v>2617</v>
      </c>
      <c r="J4" s="157">
        <v>2758</v>
      </c>
      <c r="K4" s="157">
        <v>2904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156</v>
      </c>
      <c r="C5" s="157">
        <v>42388</v>
      </c>
      <c r="D5" s="157">
        <v>46960</v>
      </c>
      <c r="E5" s="157">
        <v>36942</v>
      </c>
      <c r="F5" s="156">
        <v>31879</v>
      </c>
      <c r="G5" s="157">
        <v>29496</v>
      </c>
      <c r="H5" s="158">
        <v>29344</v>
      </c>
      <c r="I5" s="157">
        <v>32160</v>
      </c>
      <c r="J5" s="157">
        <v>33985</v>
      </c>
      <c r="K5" s="157">
        <v>35786</v>
      </c>
      <c r="Z5" s="163">
        <f t="shared" si="0"/>
        <v>1</v>
      </c>
      <c r="AA5" s="41">
        <v>5</v>
      </c>
    </row>
    <row r="6" spans="1:27" s="18" customFormat="1" ht="12.75" customHeight="1" x14ac:dyDescent="0.2">
      <c r="A6" s="70"/>
      <c r="B6" s="171" t="s">
        <v>157</v>
      </c>
      <c r="C6" s="157">
        <v>3646</v>
      </c>
      <c r="D6" s="157">
        <v>4152</v>
      </c>
      <c r="E6" s="157">
        <v>4769</v>
      </c>
      <c r="F6" s="156">
        <v>4869</v>
      </c>
      <c r="G6" s="157">
        <v>4801</v>
      </c>
      <c r="H6" s="158">
        <v>4812</v>
      </c>
      <c r="I6" s="157">
        <v>5311</v>
      </c>
      <c r="J6" s="157">
        <v>5598</v>
      </c>
      <c r="K6" s="157">
        <v>5895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158</v>
      </c>
      <c r="C7" s="157">
        <v>15452</v>
      </c>
      <c r="D7" s="157">
        <v>13557</v>
      </c>
      <c r="E7" s="157">
        <v>15395</v>
      </c>
      <c r="F7" s="156">
        <v>21422</v>
      </c>
      <c r="G7" s="157">
        <v>21845</v>
      </c>
      <c r="H7" s="158">
        <v>20821</v>
      </c>
      <c r="I7" s="157">
        <v>20259</v>
      </c>
      <c r="J7" s="157">
        <v>19007</v>
      </c>
      <c r="K7" s="157">
        <v>20013</v>
      </c>
      <c r="Z7" s="163">
        <f t="shared" si="0"/>
        <v>1</v>
      </c>
      <c r="AA7" s="41">
        <v>1</v>
      </c>
    </row>
    <row r="8" spans="1:27" s="18" customFormat="1" ht="12.75" hidden="1" customHeight="1" x14ac:dyDescent="0.2">
      <c r="A8" s="70"/>
      <c r="B8" s="171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62675</v>
      </c>
      <c r="D19" s="103">
        <f t="shared" ref="D19:K19" si="1">SUM(D4:D18)</f>
        <v>66068</v>
      </c>
      <c r="E19" s="103">
        <f t="shared" si="1"/>
        <v>59260</v>
      </c>
      <c r="F19" s="104">
        <f t="shared" si="1"/>
        <v>60662</v>
      </c>
      <c r="G19" s="103">
        <f t="shared" si="1"/>
        <v>58525</v>
      </c>
      <c r="H19" s="105">
        <f t="shared" si="1"/>
        <v>57351</v>
      </c>
      <c r="I19" s="103">
        <f t="shared" si="1"/>
        <v>60347</v>
      </c>
      <c r="J19" s="103">
        <f t="shared" si="1"/>
        <v>61348</v>
      </c>
      <c r="K19" s="103">
        <f t="shared" si="1"/>
        <v>64598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171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62488</v>
      </c>
      <c r="D4" s="148">
        <f t="shared" ref="D4:K4" si="0">SUM(D5:D7)</f>
        <v>65848</v>
      </c>
      <c r="E4" s="148">
        <f t="shared" si="0"/>
        <v>58805</v>
      </c>
      <c r="F4" s="149">
        <f t="shared" si="0"/>
        <v>59668</v>
      </c>
      <c r="G4" s="148">
        <f t="shared" si="0"/>
        <v>57399</v>
      </c>
      <c r="H4" s="150">
        <f t="shared" si="0"/>
        <v>56154</v>
      </c>
      <c r="I4" s="148">
        <f t="shared" si="0"/>
        <v>59550</v>
      </c>
      <c r="J4" s="148">
        <f t="shared" si="0"/>
        <v>60508</v>
      </c>
      <c r="K4" s="148">
        <f t="shared" si="0"/>
        <v>63714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38581</v>
      </c>
      <c r="D5" s="153">
        <v>45872</v>
      </c>
      <c r="E5" s="153">
        <v>50079</v>
      </c>
      <c r="F5" s="152">
        <v>49296</v>
      </c>
      <c r="G5" s="153">
        <v>45833</v>
      </c>
      <c r="H5" s="154">
        <v>45436</v>
      </c>
      <c r="I5" s="153">
        <v>52438</v>
      </c>
      <c r="J5" s="153">
        <v>55359</v>
      </c>
      <c r="K5" s="154">
        <v>58292</v>
      </c>
      <c r="AA5" s="41">
        <v>5</v>
      </c>
    </row>
    <row r="6" spans="1:27" s="18" customFormat="1" ht="12.75" customHeight="1" x14ac:dyDescent="0.25">
      <c r="A6" s="64"/>
      <c r="B6" s="114" t="s">
        <v>45</v>
      </c>
      <c r="C6" s="156">
        <v>23907</v>
      </c>
      <c r="D6" s="157">
        <v>19976</v>
      </c>
      <c r="E6" s="157">
        <v>8726</v>
      </c>
      <c r="F6" s="156">
        <v>10372</v>
      </c>
      <c r="G6" s="157">
        <v>11566</v>
      </c>
      <c r="H6" s="158">
        <v>10718</v>
      </c>
      <c r="I6" s="157">
        <v>7112</v>
      </c>
      <c r="J6" s="157">
        <v>5149</v>
      </c>
      <c r="K6" s="158">
        <v>5422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181</v>
      </c>
      <c r="D8" s="148">
        <f t="shared" ref="D8:K8" si="1">SUM(D9:D15)</f>
        <v>220</v>
      </c>
      <c r="E8" s="148">
        <f t="shared" si="1"/>
        <v>455</v>
      </c>
      <c r="F8" s="149">
        <f t="shared" si="1"/>
        <v>994</v>
      </c>
      <c r="G8" s="148">
        <f t="shared" si="1"/>
        <v>1126</v>
      </c>
      <c r="H8" s="150">
        <f t="shared" si="1"/>
        <v>1197</v>
      </c>
      <c r="I8" s="148">
        <f t="shared" si="1"/>
        <v>797</v>
      </c>
      <c r="J8" s="148">
        <f t="shared" si="1"/>
        <v>840</v>
      </c>
      <c r="K8" s="148">
        <f t="shared" si="1"/>
        <v>884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181</v>
      </c>
      <c r="D15" s="160">
        <v>220</v>
      </c>
      <c r="E15" s="160">
        <v>455</v>
      </c>
      <c r="F15" s="159">
        <v>994</v>
      </c>
      <c r="G15" s="160">
        <v>1126</v>
      </c>
      <c r="H15" s="161">
        <v>1197</v>
      </c>
      <c r="I15" s="160">
        <v>797</v>
      </c>
      <c r="J15" s="160">
        <v>840</v>
      </c>
      <c r="K15" s="161">
        <v>884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0</v>
      </c>
      <c r="D16" s="148">
        <f t="shared" ref="D16:K16" si="2">SUM(D17:D23)</f>
        <v>0</v>
      </c>
      <c r="E16" s="148">
        <f t="shared" si="2"/>
        <v>0</v>
      </c>
      <c r="F16" s="149">
        <f t="shared" si="2"/>
        <v>0</v>
      </c>
      <c r="G16" s="148">
        <f t="shared" si="2"/>
        <v>0</v>
      </c>
      <c r="H16" s="150">
        <f t="shared" si="2"/>
        <v>0</v>
      </c>
      <c r="I16" s="148">
        <f t="shared" si="2"/>
        <v>0</v>
      </c>
      <c r="J16" s="148">
        <f t="shared" si="2"/>
        <v>0</v>
      </c>
      <c r="K16" s="148">
        <f t="shared" si="2"/>
        <v>0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0</v>
      </c>
      <c r="D18" s="157">
        <v>0</v>
      </c>
      <c r="E18" s="157">
        <v>0</v>
      </c>
      <c r="F18" s="156">
        <v>0</v>
      </c>
      <c r="G18" s="157">
        <v>0</v>
      </c>
      <c r="H18" s="158">
        <v>0</v>
      </c>
      <c r="I18" s="157">
        <v>0</v>
      </c>
      <c r="J18" s="157">
        <v>0</v>
      </c>
      <c r="K18" s="158">
        <v>0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6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62675</v>
      </c>
      <c r="D26" s="103">
        <f t="shared" ref="D26:K26" si="3">+D4+D8+D16+D24</f>
        <v>66068</v>
      </c>
      <c r="E26" s="103">
        <f t="shared" si="3"/>
        <v>59260</v>
      </c>
      <c r="F26" s="104">
        <f t="shared" si="3"/>
        <v>60662</v>
      </c>
      <c r="G26" s="103">
        <f t="shared" si="3"/>
        <v>58525</v>
      </c>
      <c r="H26" s="105">
        <f t="shared" si="3"/>
        <v>57351</v>
      </c>
      <c r="I26" s="103">
        <f t="shared" si="3"/>
        <v>60347</v>
      </c>
      <c r="J26" s="103">
        <f t="shared" si="3"/>
        <v>61348</v>
      </c>
      <c r="K26" s="103">
        <f t="shared" si="3"/>
        <v>64598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B.1</vt:lpstr>
      <vt:lpstr>B.2</vt:lpstr>
      <vt:lpstr>B.2.1</vt:lpstr>
      <vt:lpstr>B.2.2</vt:lpstr>
      <vt:lpstr>B.2.3</vt:lpstr>
      <vt:lpstr>B.2.4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2014-05-28T14:50:13Z</dcterms:created>
  <dcterms:modified xsi:type="dcterms:W3CDTF">2014-05-30T07:51:41Z</dcterms:modified>
</cp:coreProperties>
</file>